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jaross\AppData\Local\Microsoft\Windows\INetCache\Content.Outlook\2XMCW5ZU\"/>
    </mc:Choice>
  </mc:AlternateContent>
  <xr:revisionPtr revIDLastSave="0" documentId="13_ncr:1_{8B7A0EC9-4FFE-47F3-A0B8-48E5F045E5CC}" xr6:coauthVersionLast="47" xr6:coauthVersionMax="47" xr10:uidLastSave="{00000000-0000-0000-0000-000000000000}"/>
  <bookViews>
    <workbookView xWindow="-108" yWindow="-108" windowWidth="23256" windowHeight="12576" tabRatio="751" activeTab="1" xr2:uid="{0A323F13-3824-45FA-B4A7-7AE0987B8A5D}"/>
  </bookViews>
  <sheets>
    <sheet name="Methodology" sheetId="11" r:id="rId1"/>
    <sheet name="Herbaceous" sheetId="25" r:id="rId2"/>
    <sheet name="Shrub" sheetId="29" r:id="rId3"/>
    <sheet name="Forested" sheetId="30" r:id="rId4"/>
  </sheets>
  <definedNames>
    <definedName name="_xlnm.Print_Area" localSheetId="3">Forested!$A$1:$L$49</definedName>
    <definedName name="_xlnm.Print_Area" localSheetId="1">Herbaceous!$A$1:$L$47</definedName>
    <definedName name="_xlnm.Print_Area" localSheetId="0">Methodology!$A$1:$J$15</definedName>
    <definedName name="_xlnm.Print_Area" localSheetId="2">Shrub!$A$1:$L$46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25" l="1"/>
  <c r="M44" i="25"/>
  <c r="M43" i="25"/>
  <c r="M42" i="25"/>
  <c r="M39" i="25"/>
  <c r="M38" i="25"/>
  <c r="M37" i="25"/>
  <c r="M34" i="25"/>
  <c r="M33" i="25"/>
  <c r="M32" i="25"/>
  <c r="M31" i="25"/>
  <c r="M30" i="25"/>
  <c r="M27" i="25"/>
  <c r="M26" i="25"/>
  <c r="M25" i="25"/>
  <c r="M24" i="25"/>
  <c r="M23" i="25"/>
  <c r="M22" i="25"/>
  <c r="M21" i="25"/>
  <c r="M20" i="25"/>
  <c r="M17" i="25"/>
  <c r="M16" i="25"/>
  <c r="M15" i="25"/>
  <c r="M14" i="25"/>
  <c r="F45" i="25"/>
  <c r="F44" i="25"/>
  <c r="F43" i="25"/>
  <c r="F42" i="25"/>
  <c r="F39" i="25"/>
  <c r="F38" i="25"/>
  <c r="F37" i="25"/>
  <c r="F34" i="25"/>
  <c r="F33" i="25"/>
  <c r="F32" i="25"/>
  <c r="F31" i="25"/>
  <c r="F30" i="25"/>
  <c r="F27" i="25"/>
  <c r="F26" i="25"/>
  <c r="F25" i="25"/>
  <c r="F24" i="25"/>
  <c r="F23" i="25"/>
  <c r="F22" i="25"/>
  <c r="F21" i="25"/>
  <c r="F20" i="25"/>
  <c r="F17" i="25"/>
  <c r="F16" i="25"/>
  <c r="F15" i="25"/>
  <c r="F14" i="25"/>
  <c r="M47" i="30"/>
  <c r="M46" i="30"/>
  <c r="M45" i="30"/>
  <c r="M44" i="30"/>
  <c r="F47" i="30"/>
  <c r="F46" i="30"/>
  <c r="F45" i="30"/>
  <c r="F44" i="30"/>
  <c r="M41" i="30"/>
  <c r="F41" i="30"/>
  <c r="M37" i="30"/>
  <c r="M36" i="30"/>
  <c r="M35" i="30"/>
  <c r="F38" i="30"/>
  <c r="F37" i="30"/>
  <c r="F36" i="30"/>
  <c r="F35" i="30"/>
  <c r="M31" i="30"/>
  <c r="M30" i="30"/>
  <c r="F32" i="30"/>
  <c r="F31" i="30"/>
  <c r="F30" i="30"/>
  <c r="M27" i="30"/>
  <c r="M26" i="30"/>
  <c r="M25" i="30"/>
  <c r="M24" i="30"/>
  <c r="M23" i="30"/>
  <c r="F27" i="30"/>
  <c r="F26" i="30"/>
  <c r="F25" i="30"/>
  <c r="F24" i="30"/>
  <c r="F23" i="30"/>
  <c r="M20" i="30"/>
  <c r="M19" i="30"/>
  <c r="M18" i="30"/>
  <c r="M17" i="30"/>
  <c r="M16" i="30"/>
  <c r="M15" i="30"/>
  <c r="M14" i="30"/>
  <c r="M13" i="30"/>
  <c r="M12" i="30"/>
  <c r="F20" i="30"/>
  <c r="F19" i="30"/>
  <c r="F18" i="30"/>
  <c r="F17" i="30"/>
  <c r="F16" i="30"/>
  <c r="F15" i="30"/>
  <c r="F14" i="30"/>
  <c r="F13" i="30"/>
  <c r="F12" i="30"/>
  <c r="I8" i="25"/>
  <c r="G26" i="25" s="1"/>
  <c r="M44" i="29"/>
  <c r="M43" i="29"/>
  <c r="M42" i="29"/>
  <c r="M41" i="29"/>
  <c r="M38" i="29"/>
  <c r="M37" i="29"/>
  <c r="M33" i="29"/>
  <c r="M32" i="29"/>
  <c r="M31" i="29"/>
  <c r="M27" i="29"/>
  <c r="M26" i="29"/>
  <c r="M25" i="29"/>
  <c r="M22" i="29"/>
  <c r="M21" i="29"/>
  <c r="M20" i="29"/>
  <c r="M19" i="29"/>
  <c r="M18" i="29"/>
  <c r="M17" i="29"/>
  <c r="M16" i="29"/>
  <c r="M13" i="29"/>
  <c r="M12" i="29"/>
  <c r="F44" i="29"/>
  <c r="F43" i="29"/>
  <c r="F42" i="29"/>
  <c r="F41" i="29"/>
  <c r="F38" i="29"/>
  <c r="F37" i="29"/>
  <c r="F34" i="29"/>
  <c r="F33" i="29"/>
  <c r="F32" i="29"/>
  <c r="F31" i="29"/>
  <c r="F28" i="29"/>
  <c r="F27" i="29"/>
  <c r="F26" i="29"/>
  <c r="F25" i="29"/>
  <c r="F17" i="29"/>
  <c r="F18" i="29"/>
  <c r="F19" i="29"/>
  <c r="F20" i="29"/>
  <c r="F21" i="29"/>
  <c r="F22" i="29"/>
  <c r="F16" i="29"/>
  <c r="F13" i="29"/>
  <c r="F12" i="29"/>
  <c r="I8" i="29"/>
  <c r="I8" i="30"/>
  <c r="G27" i="29" l="1"/>
  <c r="N44" i="25"/>
  <c r="G23" i="25"/>
  <c r="G38" i="30"/>
  <c r="G14" i="25"/>
  <c r="G16" i="25"/>
  <c r="N39" i="25"/>
  <c r="N34" i="25"/>
  <c r="G31" i="25"/>
  <c r="G43" i="25"/>
  <c r="N21" i="25"/>
  <c r="N31" i="25"/>
  <c r="G37" i="25"/>
  <c r="N15" i="25"/>
  <c r="N25" i="25"/>
  <c r="G15" i="25"/>
  <c r="G27" i="25"/>
  <c r="G39" i="25"/>
  <c r="N17" i="25"/>
  <c r="N27" i="25"/>
  <c r="N45" i="25"/>
  <c r="G22" i="25"/>
  <c r="G30" i="25"/>
  <c r="G42" i="25"/>
  <c r="N20" i="25"/>
  <c r="N30" i="25"/>
  <c r="N38" i="25"/>
  <c r="G24" i="25"/>
  <c r="G32" i="25"/>
  <c r="G44" i="25"/>
  <c r="N22" i="25"/>
  <c r="N32" i="25"/>
  <c r="N42" i="25"/>
  <c r="G17" i="25"/>
  <c r="G33" i="25"/>
  <c r="G45" i="25"/>
  <c r="N23" i="25"/>
  <c r="N43" i="25"/>
  <c r="G20" i="25"/>
  <c r="G25" i="25"/>
  <c r="G34" i="25"/>
  <c r="N14" i="25"/>
  <c r="N24" i="25"/>
  <c r="N33" i="25"/>
  <c r="G21" i="25"/>
  <c r="G38" i="25"/>
  <c r="N16" i="25"/>
  <c r="N26" i="25"/>
  <c r="N37" i="25"/>
  <c r="N41" i="30"/>
  <c r="G17" i="30"/>
  <c r="N16" i="30"/>
  <c r="G26" i="30"/>
  <c r="G37" i="30"/>
  <c r="G12" i="30"/>
  <c r="G20" i="30"/>
  <c r="N19" i="30"/>
  <c r="N24" i="30"/>
  <c r="N36" i="30"/>
  <c r="G47" i="30"/>
  <c r="G13" i="30"/>
  <c r="N12" i="30"/>
  <c r="N20" i="30"/>
  <c r="N25" i="30"/>
  <c r="N31" i="30"/>
  <c r="N37" i="30"/>
  <c r="G16" i="30"/>
  <c r="N15" i="30"/>
  <c r="G25" i="30"/>
  <c r="G30" i="30"/>
  <c r="G44" i="30"/>
  <c r="N46" i="30"/>
  <c r="G32" i="30"/>
  <c r="G35" i="30"/>
  <c r="G15" i="30"/>
  <c r="N14" i="30"/>
  <c r="G24" i="30"/>
  <c r="N27" i="30"/>
  <c r="N35" i="30"/>
  <c r="G46" i="30"/>
  <c r="G18" i="30"/>
  <c r="N17" i="30"/>
  <c r="G27" i="30"/>
  <c r="G31" i="30"/>
  <c r="G36" i="30"/>
  <c r="N44" i="30"/>
  <c r="G19" i="30"/>
  <c r="N18" i="30"/>
  <c r="N23" i="30"/>
  <c r="G41" i="30"/>
  <c r="N45" i="30"/>
  <c r="G14" i="30"/>
  <c r="N13" i="30"/>
  <c r="G23" i="30"/>
  <c r="N26" i="30"/>
  <c r="N30" i="30"/>
  <c r="G45" i="30"/>
  <c r="N47" i="30"/>
  <c r="B7" i="30"/>
  <c r="N18" i="29"/>
  <c r="N37" i="29"/>
  <c r="G32" i="29"/>
  <c r="N21" i="29"/>
  <c r="N43" i="29"/>
  <c r="N20" i="29"/>
  <c r="N41" i="29"/>
  <c r="N32" i="29"/>
  <c r="N38" i="29"/>
  <c r="G16" i="29"/>
  <c r="G38" i="29"/>
  <c r="N17" i="29"/>
  <c r="N27" i="29"/>
  <c r="N13" i="29"/>
  <c r="N25" i="29"/>
  <c r="N16" i="29"/>
  <c r="N26" i="29"/>
  <c r="N19" i="29"/>
  <c r="N31" i="29"/>
  <c r="N42" i="29"/>
  <c r="N12" i="29"/>
  <c r="N22" i="29"/>
  <c r="N33" i="29"/>
  <c r="N44" i="29"/>
  <c r="G43" i="29"/>
  <c r="G17" i="29"/>
  <c r="G22" i="29"/>
  <c r="G25" i="29"/>
  <c r="G33" i="29"/>
  <c r="G21" i="29"/>
  <c r="G34" i="29"/>
  <c r="G44" i="29"/>
  <c r="G20" i="29"/>
  <c r="G26" i="29"/>
  <c r="G37" i="29"/>
  <c r="G19" i="29"/>
  <c r="G41" i="29"/>
  <c r="G28" i="29"/>
  <c r="G42" i="29"/>
  <c r="G13" i="29"/>
  <c r="G18" i="29"/>
  <c r="G31" i="29"/>
  <c r="G12" i="29"/>
  <c r="B7" i="29"/>
  <c r="B7" i="25"/>
  <c r="I7" i="29" l="1"/>
  <c r="L7" i="29" s="1"/>
  <c r="B8" i="30"/>
  <c r="I7" i="30"/>
  <c r="L7" i="30" s="1"/>
  <c r="B8" i="29"/>
  <c r="B8" i="25" l="1"/>
  <c r="I7" i="25" l="1"/>
  <c r="L7" i="25" s="1"/>
</calcChain>
</file>

<file path=xl/sharedStrings.xml><?xml version="1.0" encoding="utf-8"?>
<sst xmlns="http://schemas.openxmlformats.org/spreadsheetml/2006/main" count="582" uniqueCount="236">
  <si>
    <t>Wisconsin DNR Rapid Floristic Quality Assessment Protocol</t>
  </si>
  <si>
    <t>Once the AA has been determined, data collection can begin.  Data collection should result in a list of all dominant plant taxa present within the AA with accompanying areal estimates of cover.</t>
  </si>
  <si>
    <r>
      <t>Step 1</t>
    </r>
    <r>
      <rPr>
        <sz val="12"/>
        <color theme="1"/>
        <rFont val="Calibri"/>
        <family val="2"/>
        <scheme val="minor"/>
      </rPr>
      <t>: Select a field form based on wetland community type (Herbaceous, Shrub, or Forested)</t>
    </r>
    <r>
      <rPr>
        <b/>
        <sz val="12"/>
        <color theme="1"/>
        <rFont val="Calibri"/>
        <family val="2"/>
        <scheme val="minor"/>
      </rPr>
      <t xml:space="preserve"> </t>
    </r>
    <r>
      <rPr>
        <sz val="12"/>
        <color theme="1"/>
        <rFont val="Calibri"/>
        <family val="2"/>
        <scheme val="minor"/>
      </rPr>
      <t>and complete top portion of form (Assessor name, date, AA name, etc).</t>
    </r>
  </si>
  <si>
    <r>
      <t>Step 2</t>
    </r>
    <r>
      <rPr>
        <sz val="12"/>
        <color theme="1"/>
        <rFont val="Calibri"/>
        <family val="2"/>
        <scheme val="minor"/>
      </rPr>
      <t>: Locate a start point in a representative area within the AA, away from the edge. Record your latitude and longitude and start your meander track (optional).</t>
    </r>
  </si>
  <si>
    <r>
      <t>Step 3</t>
    </r>
    <r>
      <rPr>
        <sz val="12"/>
        <color rgb="FF000000"/>
        <rFont val="Calibri"/>
        <family val="2"/>
      </rPr>
      <t xml:space="preserve">. Begin identifying and recording plant taxa that appear most abundant by cover in the tree, shrub, and herb layer by marking the appropriate taxonomic group as “Dominant” or "Present" on the form under the "Present?" column. If a dominant species is not on the form, it can be written in the blanks at the bottom of each form. If the dominant species is unknown, enter a descriptor in the comments section provided and collect for later identification. </t>
    </r>
  </si>
  <si>
    <r>
      <t>Step 5</t>
    </r>
    <r>
      <rPr>
        <sz val="12"/>
        <color theme="1"/>
        <rFont val="Calibri"/>
        <family val="2"/>
        <scheme val="minor"/>
      </rPr>
      <t>: Stop the survey when you have: a) visually scanned most of the AA, b) you are no longer finding new dominant taxa, and c) you are satisfied you have captured all taxa dominating at least 10% of the AA. The survey should take approximately 15 minutes; however, some wetlands may take longer. Stop the meander track (if using).</t>
    </r>
  </si>
  <si>
    <r>
      <t>Step 6</t>
    </r>
    <r>
      <rPr>
        <sz val="12"/>
        <color theme="1"/>
        <rFont val="Calibri"/>
        <family val="2"/>
        <scheme val="minor"/>
      </rPr>
      <t>: Assign areal cover estimates to each taxa identified by writing in a number from 1% to 100% under the “Final % Cover” columns.</t>
    </r>
  </si>
  <si>
    <r>
      <t>Step 7:</t>
    </r>
    <r>
      <rPr>
        <sz val="12"/>
        <color theme="1"/>
        <rFont val="Calibri"/>
        <family val="2"/>
        <scheme val="minor"/>
      </rPr>
      <t xml:space="preserve"> Determine if you have met the minimum number of taxa required for the wetland type. The top 3, 4, or 5 most-abundant taxa (depending on Cowardin class), including all taxa with 10% or more areal cover. </t>
    </r>
  </si>
  <si>
    <t>Tips for estimating visual cover of plant species in wetlands:</t>
  </si>
  <si>
    <t>1) Cover totals, even for only dominant species, often exceed 100% in densely vegetated wetlands and wetlands with multiple vegetation strata.</t>
  </si>
  <si>
    <t>2) In the middle ranges of cover i.e. 30 - 70% , estimating cover to the nearest 10% is acceptable. Otherwise, estimate to the nearest 5% or less.</t>
  </si>
  <si>
    <t>3) Estimate cover in pairs with another observer whenever possible to avoid over-estimated or under-estimated cover values.</t>
  </si>
  <si>
    <t>4) If the area is small it can be helpful to use absolute area amounts as a guide, i.e. in a 1 acre wetland 10% cover is 440 sq feet.</t>
  </si>
  <si>
    <t>Figure citation: Oldham R.S., Keeble J., Swan M.J.S. &amp; Jeffcote M. (2000). Evaluating the suitability of habitat for the Great Crested Newt (Triturus cristatus). Herpetological Journal 10(4), 143-155.</t>
  </si>
  <si>
    <t>WISCONSIN RAPID FQA CALCULATOR: HERBACEOUS WETLANDS</t>
  </si>
  <si>
    <t>Rooted, herbaceous plants are the tallest life form with 30% min. cover; Trees and shrubs together comprise ≤30% cover.</t>
  </si>
  <si>
    <t>Aug 15 2023 draft</t>
  </si>
  <si>
    <t>Assessment Area Name:</t>
  </si>
  <si>
    <t>Date:</t>
  </si>
  <si>
    <t>Assessment Area Notes:</t>
  </si>
  <si>
    <t>Location of Start of 
Meander Path:</t>
  </si>
  <si>
    <t>Start Lat:</t>
  </si>
  <si>
    <t>Start Long:</t>
  </si>
  <si>
    <t>Name of Assessor(s):</t>
  </si>
  <si>
    <t>NHC Wetland Type (if known):</t>
  </si>
  <si>
    <t>SURVEY RESULTS:</t>
  </si>
  <si>
    <t>RFQA Mean C:</t>
  </si>
  <si>
    <t xml:space="preserve">RFQA Weighted Mean C: </t>
  </si>
  <si>
    <t>Floristic Quality:</t>
  </si>
  <si>
    <t>Identified Taxa Count:</t>
  </si>
  <si>
    <t>Total Cover of Identified Taxa:</t>
  </si>
  <si>
    <r>
      <t xml:space="preserve">INSTRUCTIONS:  Select at minimum the </t>
    </r>
    <r>
      <rPr>
        <b/>
        <i/>
        <u val="double"/>
        <sz val="12"/>
        <color rgb="FF000000"/>
        <rFont val="Calibri"/>
        <family val="2"/>
      </rPr>
      <t>top 3</t>
    </r>
    <r>
      <rPr>
        <b/>
        <i/>
        <sz val="12"/>
        <color rgb="FF000000"/>
        <rFont val="Calibri"/>
        <family val="2"/>
      </rPr>
      <t xml:space="preserve"> most-dominant plant taxa including ALL taxa with 10% or greater areal cover. Additional taxa over the minimums is acceptable.
Species not appearing on list can be written in space provided at bottom. Estimate areal cover for marked taxa. </t>
    </r>
  </si>
  <si>
    <t>Trees:</t>
  </si>
  <si>
    <t>Scientific Name</t>
  </si>
  <si>
    <t>Common Name</t>
  </si>
  <si>
    <t>C-Value</t>
  </si>
  <si>
    <t>Present?</t>
  </si>
  <si>
    <t>Final % Cover</t>
  </si>
  <si>
    <t>Shrubs:</t>
  </si>
  <si>
    <t>C-V of Doms</t>
  </si>
  <si>
    <t>WeightedC</t>
  </si>
  <si>
    <t xml:space="preserve">Alnus incana </t>
  </si>
  <si>
    <t>Tag alder</t>
  </si>
  <si>
    <r>
      <t xml:space="preserve">Salix spp. </t>
    </r>
    <r>
      <rPr>
        <i/>
        <sz val="8"/>
        <color rgb="FF000000"/>
        <rFont val="Calibri"/>
        <family val="2"/>
      </rPr>
      <t xml:space="preserve"> </t>
    </r>
    <r>
      <rPr>
        <sz val="8"/>
        <color rgb="FF000000"/>
        <rFont val="Calibri"/>
        <family val="2"/>
      </rPr>
      <t>*ID to sp.-level if possible</t>
    </r>
  </si>
  <si>
    <t>Combined willows</t>
  </si>
  <si>
    <t>Cornus spp.</t>
  </si>
  <si>
    <t>Dogwoods</t>
  </si>
  <si>
    <t>….Salix discolor</t>
  </si>
  <si>
    <t>….Pussy willow</t>
  </si>
  <si>
    <t>Frangula/Rhamnus spp.</t>
  </si>
  <si>
    <t>Buckthorns (Non-native)</t>
  </si>
  <si>
    <t>….Salix interior</t>
  </si>
  <si>
    <t>….Sandbar willow</t>
  </si>
  <si>
    <t>Spiraea spp.</t>
  </si>
  <si>
    <t>Meadowsweet; Hardhack</t>
  </si>
  <si>
    <t>….Salix petiolaris</t>
  </si>
  <si>
    <t xml:space="preserve">….Meadow willow </t>
  </si>
  <si>
    <t>Graminoids:</t>
  </si>
  <si>
    <t>Bolboschoenus fluviatilis</t>
  </si>
  <si>
    <t>River bulrush</t>
  </si>
  <si>
    <t>Poa palustris</t>
  </si>
  <si>
    <t>Marsh bluegrass</t>
  </si>
  <si>
    <t xml:space="preserve"> </t>
  </si>
  <si>
    <t>Calamagrostis canadensis</t>
  </si>
  <si>
    <t>Blue-joint grass</t>
  </si>
  <si>
    <t>Sagittaria latifolia</t>
  </si>
  <si>
    <t>Broad-leaved arrowhead</t>
  </si>
  <si>
    <r>
      <t xml:space="preserve">Carex spp. </t>
    </r>
    <r>
      <rPr>
        <sz val="11"/>
        <color theme="1"/>
        <rFont val="Calibri"/>
        <family val="2"/>
        <scheme val="minor"/>
      </rPr>
      <t>(PEM)</t>
    </r>
  </si>
  <si>
    <t xml:space="preserve">Sedges </t>
  </si>
  <si>
    <t>Schoenoplectus spp.</t>
  </si>
  <si>
    <r>
      <t>Bulrushes</t>
    </r>
    <r>
      <rPr>
        <sz val="10"/>
        <color theme="1"/>
        <rFont val="Calibri"/>
        <family val="2"/>
        <scheme val="minor"/>
      </rPr>
      <t xml:space="preserve"> (Hardstem&amp;Softstem)</t>
    </r>
  </si>
  <si>
    <t>Juncus spp.</t>
  </si>
  <si>
    <t>Rushes</t>
  </si>
  <si>
    <t>Scirpus spp.</t>
  </si>
  <si>
    <t>Wool-grasses</t>
  </si>
  <si>
    <t>Leersia oryzoides</t>
  </si>
  <si>
    <t>Rice cut grass</t>
  </si>
  <si>
    <t>Sparganium spp.</t>
  </si>
  <si>
    <t>All bur-reeds</t>
  </si>
  <si>
    <t>Phalaris arundinacea</t>
  </si>
  <si>
    <t>Reed canary grass</t>
  </si>
  <si>
    <t>Spartina pectinata</t>
  </si>
  <si>
    <t>Prairie cord grass</t>
  </si>
  <si>
    <t>Phragmites australis</t>
  </si>
  <si>
    <t>Common reed grass</t>
  </si>
  <si>
    <t>Typha spp.</t>
  </si>
  <si>
    <t>All cattails</t>
  </si>
  <si>
    <t>Poa pratensis</t>
  </si>
  <si>
    <t>Non-native bluegrass/ lawn grass</t>
  </si>
  <si>
    <t>Zizania spp.</t>
  </si>
  <si>
    <t>All wild rice</t>
  </si>
  <si>
    <t>Forbs:</t>
  </si>
  <si>
    <t>Eutrochium maculatum</t>
  </si>
  <si>
    <t>Spotted Joe-Pye-weed</t>
  </si>
  <si>
    <r>
      <t xml:space="preserve">Pilea, Boehmeria, Laportea spp. </t>
    </r>
    <r>
      <rPr>
        <sz val="9"/>
        <color rgb="FF000000"/>
        <rFont val="Calibri"/>
        <family val="2"/>
      </rPr>
      <t>(PEM)</t>
    </r>
  </si>
  <si>
    <r>
      <t xml:space="preserve">Nettles Group </t>
    </r>
    <r>
      <rPr>
        <sz val="8"/>
        <color rgb="FF000000"/>
        <rFont val="Calibri"/>
        <family val="2"/>
      </rPr>
      <t>*Not U. dioica</t>
    </r>
  </si>
  <si>
    <t>Helianthus spp.</t>
  </si>
  <si>
    <t>Sunflowers</t>
  </si>
  <si>
    <r>
      <t xml:space="preserve">Solidago spp. </t>
    </r>
    <r>
      <rPr>
        <sz val="11"/>
        <color theme="1"/>
        <rFont val="Calibri"/>
        <family val="2"/>
        <scheme val="minor"/>
      </rPr>
      <t>(PEM)</t>
    </r>
  </si>
  <si>
    <t>Goldenrods</t>
  </si>
  <si>
    <t>Impatiens capensis</t>
  </si>
  <si>
    <t>Orange jewelweed</t>
  </si>
  <si>
    <r>
      <rPr>
        <i/>
        <sz val="11"/>
        <color rgb="FF000000"/>
        <rFont val="Calibri"/>
        <family val="2"/>
      </rPr>
      <t xml:space="preserve">Symphyotrichum/Doellingeria </t>
    </r>
    <r>
      <rPr>
        <sz val="11"/>
        <color rgb="FF000000"/>
        <rFont val="Calibri"/>
        <family val="2"/>
      </rPr>
      <t>(PEM)</t>
    </r>
  </si>
  <si>
    <t>Asters Group</t>
  </si>
  <si>
    <t>Lythrum salicaria</t>
  </si>
  <si>
    <t>Purple loosestrife</t>
  </si>
  <si>
    <t>Thalictrum dasycarpum</t>
  </si>
  <si>
    <t>Purple meadow-rue</t>
  </si>
  <si>
    <t>Persicaria amphibia</t>
  </si>
  <si>
    <t xml:space="preserve">Water smartweed </t>
  </si>
  <si>
    <t xml:space="preserve">Urtica dioica </t>
  </si>
  <si>
    <t>Stinging nettle</t>
  </si>
  <si>
    <t xml:space="preserve">Other Plant Groups (Aquatic plants, ferns, vines, etc): </t>
  </si>
  <si>
    <t>Equisetum arvense</t>
  </si>
  <si>
    <t>Field horsetail</t>
  </si>
  <si>
    <t>Lemna spp.</t>
  </si>
  <si>
    <t>Duckweeds</t>
  </si>
  <si>
    <t>Equisetum fluviatile</t>
  </si>
  <si>
    <t>River horsetail</t>
  </si>
  <si>
    <t>Sphagnum spp.</t>
  </si>
  <si>
    <t xml:space="preserve">Sphagnum moss </t>
  </si>
  <si>
    <t>Ferns (PEM)</t>
  </si>
  <si>
    <t>Ferns (Herbaceous Wetlands)</t>
  </si>
  <si>
    <t>Utricularia spp.</t>
  </si>
  <si>
    <t>All Bladderworts</t>
  </si>
  <si>
    <t>WRITE IN ADDITIONAL DOMINANT SPECIES HERE:</t>
  </si>
  <si>
    <t xml:space="preserve">Comments: </t>
  </si>
  <si>
    <t>#PEM = Cowardin classification indicating that this is a grouped c-value only to be used on the herbaceous wetland RFQA forms.</t>
  </si>
  <si>
    <t>WISCONSIN RAPID FQA CALCULATOR: SHRUB/SCRUB WETLANDS</t>
  </si>
  <si>
    <t>Trees  ≥ 6ft tall comprise &lt; 30% cover; combined cover of trees and shrubs ≥ 30% cover. Shrubs may be any height.</t>
  </si>
  <si>
    <r>
      <t xml:space="preserve">INSTRUCTIONS:  Select at minimum the </t>
    </r>
    <r>
      <rPr>
        <b/>
        <i/>
        <u val="double"/>
        <sz val="12"/>
        <color rgb="FF000000"/>
        <rFont val="Calibri"/>
        <family val="2"/>
      </rPr>
      <t>top 4</t>
    </r>
    <r>
      <rPr>
        <b/>
        <i/>
        <sz val="12"/>
        <color rgb="FF000000"/>
        <rFont val="Calibri"/>
        <family val="2"/>
      </rPr>
      <t xml:space="preserve"> most-dominant plant taxa including ALL taxa with 10% or greater areal cover. 
Species not appearing on list can be written in space provided at bottom. Stop meander when when no new dominant taxa are apparent. Estimate areal cover for marked taxa.</t>
    </r>
  </si>
  <si>
    <t>Acer negundo</t>
  </si>
  <si>
    <t>Box elder</t>
  </si>
  <si>
    <t>Populus spp.</t>
  </si>
  <si>
    <t>Aspen/Cottonwood</t>
  </si>
  <si>
    <t>Larix laricina</t>
  </si>
  <si>
    <t>Tamarack</t>
  </si>
  <si>
    <t>Salix X fragilis</t>
  </si>
  <si>
    <t xml:space="preserve">Crack willow </t>
  </si>
  <si>
    <t>Alnus incana</t>
  </si>
  <si>
    <t>Speckled alder</t>
  </si>
  <si>
    <r>
      <t>Rubus spp</t>
    </r>
    <r>
      <rPr>
        <sz val="11"/>
        <color rgb="FF000000"/>
        <rFont val="Calibri"/>
        <family val="2"/>
      </rPr>
      <t xml:space="preserve">. </t>
    </r>
    <r>
      <rPr>
        <sz val="8"/>
        <color rgb="FF000000"/>
        <rFont val="Calibri"/>
        <family val="2"/>
      </rPr>
      <t>*Erect</t>
    </r>
  </si>
  <si>
    <t>Raspberries, Blackberries</t>
  </si>
  <si>
    <t>Betula pumila</t>
  </si>
  <si>
    <t>Bog birch</t>
  </si>
  <si>
    <r>
      <t xml:space="preserve">Rubus spp. </t>
    </r>
    <r>
      <rPr>
        <sz val="8"/>
        <color theme="1"/>
        <rFont val="Calibri"/>
        <family val="2"/>
        <scheme val="minor"/>
      </rPr>
      <t>*Ground-creeping</t>
    </r>
  </si>
  <si>
    <t>Dewberries, Dwarf Rasp.</t>
  </si>
  <si>
    <t>Chamaedaphne calyculata</t>
  </si>
  <si>
    <t>Leatherleaf</t>
  </si>
  <si>
    <r>
      <t xml:space="preserve">Salix spp. </t>
    </r>
    <r>
      <rPr>
        <sz val="11"/>
        <color rgb="FF000000"/>
        <rFont val="Calibri"/>
        <family val="2"/>
      </rPr>
      <t xml:space="preserve"> </t>
    </r>
    <r>
      <rPr>
        <sz val="8"/>
        <color rgb="FF000000"/>
        <rFont val="Calibri"/>
        <family val="2"/>
      </rPr>
      <t>*ID to sp.-level if possible</t>
    </r>
  </si>
  <si>
    <t>Willows (shrubs)</t>
  </si>
  <si>
    <t>Ilex verticillata</t>
  </si>
  <si>
    <t>Winterberry</t>
  </si>
  <si>
    <t>….Meadow willow</t>
  </si>
  <si>
    <t>Lonicera spp.</t>
  </si>
  <si>
    <t>Honeysuckles (Non-native)</t>
  </si>
  <si>
    <r>
      <t xml:space="preserve">Carex spp. </t>
    </r>
    <r>
      <rPr>
        <sz val="11"/>
        <color theme="1"/>
        <rFont val="Calibri"/>
        <family val="2"/>
        <scheme val="minor"/>
      </rPr>
      <t>(PSS)</t>
    </r>
  </si>
  <si>
    <t>Sedges (Shrub Wetlands)</t>
  </si>
  <si>
    <t>Glyceria striata</t>
  </si>
  <si>
    <t>Fowl manna grass</t>
  </si>
  <si>
    <t xml:space="preserve">Typha spp. </t>
  </si>
  <si>
    <t>All Cattails</t>
  </si>
  <si>
    <t>Caltha palustris</t>
  </si>
  <si>
    <t>Marsh marigold</t>
  </si>
  <si>
    <r>
      <t xml:space="preserve">Symphyotrichum/Doellingeria </t>
    </r>
    <r>
      <rPr>
        <sz val="11"/>
        <color theme="1"/>
        <rFont val="Calibri"/>
        <family val="2"/>
        <scheme val="minor"/>
      </rPr>
      <t>(PSS)</t>
    </r>
  </si>
  <si>
    <t>Symplocarpus foetidus</t>
  </si>
  <si>
    <t>Skunk cabbage</t>
  </si>
  <si>
    <r>
      <rPr>
        <i/>
        <sz val="11"/>
        <color rgb="FF000000"/>
        <rFont val="Calibri"/>
        <family val="2"/>
      </rPr>
      <t xml:space="preserve">Pilea, Boehmeria, Laportea spp. </t>
    </r>
    <r>
      <rPr>
        <sz val="11"/>
        <color rgb="FF000000"/>
        <rFont val="Calibri"/>
        <family val="2"/>
      </rPr>
      <t>(PSS)</t>
    </r>
  </si>
  <si>
    <r>
      <rPr>
        <sz val="11"/>
        <color rgb="FF000000"/>
        <rFont val="Calibri"/>
        <family val="2"/>
      </rPr>
      <t xml:space="preserve">Nettles Group </t>
    </r>
    <r>
      <rPr>
        <sz val="8"/>
        <color rgb="FF000000"/>
        <rFont val="Calibri"/>
        <family val="2"/>
      </rPr>
      <t>*Not U. dioica</t>
    </r>
  </si>
  <si>
    <t>Urticaceae: Urtica dioica</t>
  </si>
  <si>
    <t>Nettles: Stinging nettle</t>
  </si>
  <si>
    <r>
      <t>Solidago spp.</t>
    </r>
    <r>
      <rPr>
        <sz val="11"/>
        <color theme="1"/>
        <rFont val="Calibri"/>
        <family val="2"/>
        <scheme val="minor"/>
      </rPr>
      <t xml:space="preserve"> (PSS)</t>
    </r>
  </si>
  <si>
    <t>Goldenrods (Shrub Wetlands)</t>
  </si>
  <si>
    <t>Ferns (PSS)</t>
  </si>
  <si>
    <t>Ferns (Shrub Wetlands)</t>
  </si>
  <si>
    <t>Vitis riparia</t>
  </si>
  <si>
    <t xml:space="preserve">Riverbank grape </t>
  </si>
  <si>
    <r>
      <rPr>
        <sz val="10"/>
        <color rgb="FF000000"/>
        <rFont val="Calibri"/>
        <family val="2"/>
      </rPr>
      <t>#</t>
    </r>
    <r>
      <rPr>
        <i/>
        <sz val="10"/>
        <color rgb="FF000000"/>
        <rFont val="Calibri"/>
        <family val="2"/>
      </rPr>
      <t>PSS = Cowardin classification indicating that this is a grouped c-value only to be used on the shrub wetland RFQA forms.</t>
    </r>
  </si>
  <si>
    <t>WISCONSIN RAPID FQA CALCULATOR: FORESTED WETLANDS</t>
  </si>
  <si>
    <t>Mature trees ≥ 6m (20ft) in height comprise a minimum 30% areal cover.</t>
  </si>
  <si>
    <t>August 15, 2023 Draft</t>
  </si>
  <si>
    <r>
      <t xml:space="preserve">INSTRUCTIONS: Select at minimum the </t>
    </r>
    <r>
      <rPr>
        <b/>
        <i/>
        <u val="double"/>
        <sz val="12"/>
        <color rgb="FF000000"/>
        <rFont val="Calibri"/>
        <family val="2"/>
      </rPr>
      <t xml:space="preserve">top 5 </t>
    </r>
    <r>
      <rPr>
        <b/>
        <i/>
        <sz val="12"/>
        <color rgb="FF000000"/>
        <rFont val="Calibri"/>
        <family val="2"/>
      </rPr>
      <t>most-dominant plant taxa including ALL taxa with 10% or greater areal cover. 
Species not appearing on list can be written in space provided at bottom. Stop meander when when no new dominant taxa are apparent. Estimate areal cover for marked taxa.</t>
    </r>
  </si>
  <si>
    <t>Abies balsamea</t>
  </si>
  <si>
    <t>Balsam fir</t>
  </si>
  <si>
    <t>Acer spp.  (Maples only)</t>
  </si>
  <si>
    <t>Maples</t>
  </si>
  <si>
    <t>Picea mariana</t>
  </si>
  <si>
    <t>Black spruce</t>
  </si>
  <si>
    <t>Pinus strobus</t>
  </si>
  <si>
    <t>Eastern white pine</t>
  </si>
  <si>
    <t>Betula alleghaniensis</t>
  </si>
  <si>
    <t>Yellow birch</t>
  </si>
  <si>
    <t>Betula nigra</t>
  </si>
  <si>
    <t>River birch</t>
  </si>
  <si>
    <t>Quercus spp.</t>
  </si>
  <si>
    <t>Oaks</t>
  </si>
  <si>
    <t>Betula papyrifera</t>
  </si>
  <si>
    <t>Paper birch</t>
  </si>
  <si>
    <t>Thuja occidentalis</t>
  </si>
  <si>
    <t>Northern white-cedar</t>
  </si>
  <si>
    <t>Celtis occidentalis</t>
  </si>
  <si>
    <t>Hackberry</t>
  </si>
  <si>
    <t>Tilia americana</t>
  </si>
  <si>
    <t>American linden</t>
  </si>
  <si>
    <t>Fraxinus nigra</t>
  </si>
  <si>
    <t>Black ash</t>
  </si>
  <si>
    <t>Tsuga canadensis</t>
  </si>
  <si>
    <t>Eastern Hemlock</t>
  </si>
  <si>
    <t>Fraxinus pennsylvanica</t>
  </si>
  <si>
    <t>Green ash</t>
  </si>
  <si>
    <t>Ulmus spp.</t>
  </si>
  <si>
    <t>Elms</t>
  </si>
  <si>
    <t>Rhododendron groenlandicum</t>
  </si>
  <si>
    <t>Labrador tea</t>
  </si>
  <si>
    <t>Vaccinium spp.</t>
  </si>
  <si>
    <t>Blueberries</t>
  </si>
  <si>
    <t>Non-native honeysuckles</t>
  </si>
  <si>
    <t>Zanthoxylum americanum</t>
  </si>
  <si>
    <t>Prickly ash</t>
  </si>
  <si>
    <r>
      <rPr>
        <i/>
        <sz val="11"/>
        <color rgb="FF000000"/>
        <rFont val="Calibri"/>
        <family val="2"/>
      </rPr>
      <t xml:space="preserve">Carex spp. </t>
    </r>
    <r>
      <rPr>
        <sz val="11"/>
        <color rgb="FF000000"/>
        <rFont val="Calibri"/>
        <family val="2"/>
      </rPr>
      <t>(PFO)</t>
    </r>
  </si>
  <si>
    <t>Sedges (Forested Wetlands)</t>
  </si>
  <si>
    <t>Kentucky blue grass</t>
  </si>
  <si>
    <t xml:space="preserve">Impatiens capensis </t>
  </si>
  <si>
    <r>
      <rPr>
        <i/>
        <sz val="11"/>
        <color rgb="FF000000"/>
        <rFont val="Calibri"/>
        <family val="2"/>
      </rPr>
      <t xml:space="preserve">Symphyotrichum/Doellingeria </t>
    </r>
    <r>
      <rPr>
        <sz val="11"/>
        <color rgb="FF000000"/>
        <rFont val="Calibri"/>
        <family val="2"/>
      </rPr>
      <t>(PFO)</t>
    </r>
  </si>
  <si>
    <t>Lysimachia nummularia</t>
  </si>
  <si>
    <t>Moneywort</t>
  </si>
  <si>
    <r>
      <rPr>
        <i/>
        <sz val="11"/>
        <color rgb="FF000000"/>
        <rFont val="Calibri"/>
        <family val="2"/>
      </rPr>
      <t xml:space="preserve">Pilea, Boehmeria, Laportea spp. </t>
    </r>
    <r>
      <rPr>
        <sz val="11"/>
        <color rgb="FF000000"/>
        <rFont val="Calibri"/>
        <family val="2"/>
      </rPr>
      <t>(PFO)</t>
    </r>
  </si>
  <si>
    <t>Urtica dioica</t>
  </si>
  <si>
    <r>
      <rPr>
        <i/>
        <sz val="11"/>
        <color rgb="FF000000"/>
        <rFont val="Calibri"/>
        <family val="2"/>
      </rPr>
      <t xml:space="preserve">Solidago spp. </t>
    </r>
    <r>
      <rPr>
        <sz val="11"/>
        <color rgb="FF000000"/>
        <rFont val="Calibri"/>
        <family val="2"/>
      </rPr>
      <t>(PFO)</t>
    </r>
  </si>
  <si>
    <t>Goldenrod</t>
  </si>
  <si>
    <t>Ferns (PFO)</t>
  </si>
  <si>
    <t>Ferns (Forested Wetlands)</t>
  </si>
  <si>
    <t>Sphagnum moss</t>
  </si>
  <si>
    <r>
      <rPr>
        <sz val="10"/>
        <color rgb="FF000000"/>
        <rFont val="Calibri"/>
        <family val="2"/>
      </rPr>
      <t>#</t>
    </r>
    <r>
      <rPr>
        <i/>
        <sz val="10"/>
        <color rgb="FF000000"/>
        <rFont val="Calibri"/>
        <family val="2"/>
      </rPr>
      <t>PFO = Cowardin classification indicating that this is a grouped c-value only to be used on the forested wetland RFQA forms.</t>
    </r>
  </si>
  <si>
    <r>
      <t>Step 4</t>
    </r>
    <r>
      <rPr>
        <sz val="12"/>
        <color theme="1"/>
        <rFont val="Calibri"/>
        <family val="2"/>
        <scheme val="minor"/>
      </rPr>
      <t>: Begin meandering through the wetland seeking out and recording all new locally dominant taxa observed.</t>
    </r>
    <r>
      <rPr>
        <b/>
        <sz val="12"/>
        <color theme="1"/>
        <rFont val="Calibri"/>
        <family val="2"/>
        <scheme val="minor"/>
      </rPr>
      <t xml:space="preserve">  </t>
    </r>
    <r>
      <rPr>
        <sz val="12"/>
        <color theme="1"/>
        <rFont val="Calibri"/>
        <family val="2"/>
        <scheme val="minor"/>
      </rPr>
      <t>Avoid upland communities.</t>
    </r>
  </si>
  <si>
    <t>Version 1.0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</si>
</sst>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000000"/>
      <name val="Calibri"/>
      <family val="2"/>
      <scheme val="minor"/>
    </font>
    <font>
      <i/>
      <sz val="11"/>
      <color theme="1"/>
      <name val="Calibri"/>
      <family val="2"/>
      <scheme val="minor"/>
    </font>
    <font>
      <sz val="11"/>
      <name val="Calibri"/>
      <family val="2"/>
      <scheme val="minor"/>
    </font>
    <font>
      <i/>
      <sz val="11"/>
      <name val="Calibri"/>
      <family val="2"/>
      <scheme val="minor"/>
    </font>
    <font>
      <sz val="8"/>
      <color theme="1"/>
      <name val="Calibri"/>
      <family val="2"/>
      <scheme val="minor"/>
    </font>
    <font>
      <b/>
      <i/>
      <sz val="12"/>
      <color theme="1"/>
      <name val="Calibri"/>
      <family val="2"/>
      <scheme val="minor"/>
    </font>
    <font>
      <sz val="11"/>
      <color rgb="FF000000"/>
      <name val="Calibri"/>
      <family val="2"/>
    </font>
    <font>
      <sz val="10"/>
      <color theme="1"/>
      <name val="Calibri"/>
      <family val="2"/>
      <scheme val="minor"/>
    </font>
    <font>
      <b/>
      <sz val="12"/>
      <color rgb="FF000000"/>
      <name val="Calibri"/>
      <family val="2"/>
    </font>
    <font>
      <sz val="11"/>
      <color rgb="FF9C5700"/>
      <name val="Calibri"/>
      <family val="2"/>
      <scheme val="minor"/>
    </font>
    <font>
      <i/>
      <sz val="11"/>
      <color rgb="FF000000"/>
      <name val="Calibri"/>
      <family val="2"/>
    </font>
    <font>
      <b/>
      <i/>
      <sz val="12"/>
      <color rgb="FF000000"/>
      <name val="Calibri"/>
      <family val="2"/>
    </font>
    <font>
      <b/>
      <i/>
      <u val="double"/>
      <sz val="12"/>
      <color rgb="FF000000"/>
      <name val="Calibri"/>
      <family val="2"/>
    </font>
    <font>
      <i/>
      <sz val="8"/>
      <color rgb="FF000000"/>
      <name val="Calibri"/>
      <family val="2"/>
    </font>
    <font>
      <sz val="8"/>
      <color rgb="FF000000"/>
      <name val="Calibri"/>
      <family val="2"/>
    </font>
    <font>
      <b/>
      <sz val="14"/>
      <color theme="1"/>
      <name val="Calibri"/>
      <family val="2"/>
      <scheme val="minor"/>
    </font>
    <font>
      <sz val="12"/>
      <color rgb="FF000000"/>
      <name val="Calibri"/>
      <family val="2"/>
    </font>
    <font>
      <sz val="10"/>
      <color rgb="FF000000"/>
      <name val="Calibri"/>
      <family val="2"/>
    </font>
    <font>
      <i/>
      <sz val="10"/>
      <color rgb="FF000000"/>
      <name val="Calibri"/>
      <family val="2"/>
    </font>
    <font>
      <sz val="9"/>
      <color rgb="FF000000"/>
      <name val="Calibri"/>
      <family val="2"/>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EB9C"/>
      </patternFill>
    </fill>
    <fill>
      <patternFill patternType="solid">
        <fgColor theme="8" tint="0.39997558519241921"/>
        <bgColor indexed="64"/>
      </patternFill>
    </fill>
    <fill>
      <patternFill patternType="solid">
        <fgColor rgb="FFD9D9D9"/>
        <bgColor indexed="64"/>
      </patternFill>
    </fill>
    <fill>
      <patternFill patternType="solid">
        <fgColor rgb="FFFFD966"/>
        <bgColor indexed="64"/>
      </patternFill>
    </fill>
    <fill>
      <patternFill patternType="solid">
        <fgColor rgb="FF9BC2E6"/>
        <bgColor indexed="64"/>
      </patternFill>
    </fill>
    <fill>
      <patternFill patternType="solid">
        <fgColor rgb="FFA9D08E"/>
        <bgColor indexed="64"/>
      </patternFill>
    </fill>
    <fill>
      <patternFill patternType="solid">
        <fgColor rgb="FFD99DF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s>
  <borders count="63">
    <border>
      <left/>
      <right/>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indexed="64"/>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rgb="FF000000"/>
      </bottom>
      <diagonal/>
    </border>
    <border>
      <left style="medium">
        <color rgb="FF000000"/>
      </left>
      <right/>
      <top style="medium">
        <color rgb="FF000000"/>
      </top>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rgb="FF000000"/>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3" fillId="7" borderId="0" applyNumberFormat="0" applyBorder="0" applyAlignment="0" applyProtection="0"/>
  </cellStyleXfs>
  <cellXfs count="268">
    <xf numFmtId="0" fontId="0" fillId="0" borderId="0" xfId="0"/>
    <xf numFmtId="0" fontId="2" fillId="0" borderId="0" xfId="0" applyFont="1"/>
    <xf numFmtId="0" fontId="6" fillId="0" borderId="0" xfId="0" applyFont="1"/>
    <xf numFmtId="0" fontId="2" fillId="4" borderId="7" xfId="0" applyFont="1" applyFill="1" applyBorder="1"/>
    <xf numFmtId="0" fontId="0" fillId="3" borderId="8" xfId="0" applyFill="1" applyBorder="1"/>
    <xf numFmtId="0" fontId="0" fillId="3" borderId="9" xfId="0" applyFill="1" applyBorder="1" applyAlignment="1">
      <alignment horizontal="center"/>
    </xf>
    <xf numFmtId="0" fontId="5" fillId="0" borderId="1" xfId="0" applyFont="1" applyBorder="1"/>
    <xf numFmtId="0" fontId="4" fillId="0" borderId="0" xfId="0" applyFont="1" applyBorder="1" applyAlignment="1">
      <alignment horizontal="center" wrapText="1"/>
    </xf>
    <xf numFmtId="0" fontId="0" fillId="0" borderId="0" xfId="0" applyBorder="1"/>
    <xf numFmtId="0" fontId="0" fillId="0" borderId="11" xfId="0" applyBorder="1"/>
    <xf numFmtId="0" fontId="0" fillId="0" borderId="1" xfId="0" applyBorder="1"/>
    <xf numFmtId="0" fontId="6" fillId="0" borderId="0" xfId="0" applyFont="1" applyBorder="1"/>
    <xf numFmtId="0" fontId="0" fillId="3" borderId="0" xfId="0" applyFill="1" applyBorder="1" applyAlignment="1">
      <alignment horizontal="center"/>
    </xf>
    <xf numFmtId="0" fontId="0" fillId="3" borderId="0" xfId="0" applyFill="1" applyBorder="1"/>
    <xf numFmtId="0" fontId="0" fillId="0" borderId="2" xfId="0" applyBorder="1"/>
    <xf numFmtId="0" fontId="0" fillId="3" borderId="9" xfId="0" applyFill="1" applyBorder="1"/>
    <xf numFmtId="0" fontId="0" fillId="3" borderId="10" xfId="0" applyFill="1" applyBorder="1" applyAlignment="1">
      <alignment horizontal="center"/>
    </xf>
    <xf numFmtId="0" fontId="0" fillId="0" borderId="0" xfId="0" applyBorder="1" applyAlignment="1">
      <alignment horizontal="center"/>
    </xf>
    <xf numFmtId="0" fontId="0" fillId="3" borderId="1" xfId="0" applyFill="1" applyBorder="1"/>
    <xf numFmtId="0" fontId="6" fillId="0" borderId="0" xfId="0" applyFont="1" applyFill="1" applyBorder="1"/>
    <xf numFmtId="0" fontId="0" fillId="0" borderId="0" xfId="0" applyFill="1"/>
    <xf numFmtId="0" fontId="7" fillId="0" borderId="1" xfId="0" applyFont="1" applyFill="1" applyBorder="1"/>
    <xf numFmtId="0" fontId="6" fillId="0" borderId="0" xfId="0" applyFont="1" applyFill="1" applyBorder="1" applyAlignment="1">
      <alignment horizontal="center" wrapText="1"/>
    </xf>
    <xf numFmtId="0" fontId="7" fillId="0" borderId="1" xfId="0" applyFont="1" applyBorder="1"/>
    <xf numFmtId="0" fontId="5" fillId="0" borderId="0" xfId="0" applyFont="1"/>
    <xf numFmtId="0" fontId="5" fillId="0" borderId="1" xfId="0" applyFont="1" applyBorder="1" applyAlignment="1">
      <alignment vertical="center"/>
    </xf>
    <xf numFmtId="0" fontId="2" fillId="5" borderId="12" xfId="0" applyFont="1" applyFill="1" applyBorder="1" applyAlignment="1">
      <alignment wrapText="1"/>
    </xf>
    <xf numFmtId="0" fontId="0" fillId="6" borderId="0" xfId="0" applyFill="1" applyBorder="1"/>
    <xf numFmtId="9" fontId="0" fillId="0" borderId="0" xfId="0" applyNumberFormat="1"/>
    <xf numFmtId="0" fontId="4" fillId="0" borderId="0" xfId="0" applyFont="1" applyAlignment="1">
      <alignment horizontal="center" wrapText="1"/>
    </xf>
    <xf numFmtId="0" fontId="0" fillId="6" borderId="11" xfId="0" applyFill="1" applyBorder="1"/>
    <xf numFmtId="0" fontId="0" fillId="2" borderId="10" xfId="0" applyFill="1" applyBorder="1"/>
    <xf numFmtId="0" fontId="0" fillId="3" borderId="11" xfId="0" applyFill="1" applyBorder="1"/>
    <xf numFmtId="0" fontId="0" fillId="6" borderId="4" xfId="0" applyFill="1" applyBorder="1"/>
    <xf numFmtId="0" fontId="0" fillId="2" borderId="5" xfId="0" applyFill="1" applyBorder="1"/>
    <xf numFmtId="0" fontId="0" fillId="2" borderId="7" xfId="0" applyFill="1" applyBorder="1"/>
    <xf numFmtId="0" fontId="0" fillId="0" borderId="0" xfId="0" applyBorder="1" applyAlignment="1">
      <alignment horizontal="center" vertical="center"/>
    </xf>
    <xf numFmtId="0" fontId="0" fillId="2" borderId="6" xfId="0" applyFill="1" applyBorder="1"/>
    <xf numFmtId="0" fontId="0" fillId="0" borderId="0" xfId="0" applyBorder="1" applyAlignment="1">
      <alignment vertical="center"/>
    </xf>
    <xf numFmtId="0" fontId="4" fillId="0" borderId="0" xfId="0" applyFont="1" applyBorder="1" applyAlignment="1">
      <alignment horizontal="center" vertical="center" wrapText="1"/>
    </xf>
    <xf numFmtId="0" fontId="5" fillId="0" borderId="3" xfId="0" applyFont="1" applyBorder="1"/>
    <xf numFmtId="0" fontId="0" fillId="0" borderId="2" xfId="0" applyBorder="1" applyAlignment="1">
      <alignment vertical="center"/>
    </xf>
    <xf numFmtId="0" fontId="4" fillId="0" borderId="2" xfId="0" applyFont="1" applyBorder="1" applyAlignment="1">
      <alignment horizontal="center" vertical="center" wrapText="1"/>
    </xf>
    <xf numFmtId="0" fontId="0" fillId="6" borderId="2" xfId="0" applyFill="1" applyBorder="1"/>
    <xf numFmtId="0" fontId="0" fillId="3" borderId="10" xfId="0" applyFill="1" applyBorder="1"/>
    <xf numFmtId="0" fontId="0" fillId="3" borderId="8" xfId="0" applyFill="1" applyBorder="1" applyAlignment="1">
      <alignment horizontal="center"/>
    </xf>
    <xf numFmtId="0" fontId="6" fillId="0" borderId="0" xfId="0" applyFont="1" applyBorder="1" applyAlignment="1">
      <alignment horizontal="center" wrapText="1"/>
    </xf>
    <xf numFmtId="0" fontId="4" fillId="0" borderId="2" xfId="0" applyFont="1" applyBorder="1" applyAlignment="1">
      <alignment horizontal="center" wrapText="1"/>
    </xf>
    <xf numFmtId="0" fontId="5" fillId="0" borderId="1" xfId="0" applyFont="1" applyFill="1" applyBorder="1"/>
    <xf numFmtId="0" fontId="0" fillId="0" borderId="0" xfId="0" applyFill="1" applyBorder="1"/>
    <xf numFmtId="0" fontId="4" fillId="0" borderId="0" xfId="0" applyFont="1" applyFill="1" applyBorder="1" applyAlignment="1">
      <alignment horizontal="center" wrapText="1"/>
    </xf>
    <xf numFmtId="0" fontId="0" fillId="0" borderId="0" xfId="0" applyFill="1" applyBorder="1" applyAlignment="1">
      <alignment vertical="center"/>
    </xf>
    <xf numFmtId="0" fontId="4" fillId="0" borderId="0" xfId="0" applyFont="1" applyFill="1" applyBorder="1" applyAlignment="1">
      <alignment horizontal="center" vertical="center" wrapText="1"/>
    </xf>
    <xf numFmtId="0" fontId="0" fillId="0" borderId="0" xfId="0" applyFill="1" applyBorder="1" applyAlignment="1">
      <alignment horizontal="center"/>
    </xf>
    <xf numFmtId="0" fontId="5" fillId="0" borderId="0" xfId="0" applyFont="1" applyFill="1" applyBorder="1"/>
    <xf numFmtId="0" fontId="0" fillId="2" borderId="9" xfId="0" applyFill="1" applyBorder="1"/>
    <xf numFmtId="0" fontId="0" fillId="2" borderId="0" xfId="0" applyFill="1" applyBorder="1"/>
    <xf numFmtId="0" fontId="0" fillId="2" borderId="11" xfId="0" applyFill="1" applyBorder="1"/>
    <xf numFmtId="0" fontId="0" fillId="3" borderId="23" xfId="0" applyFill="1" applyBorder="1"/>
    <xf numFmtId="0" fontId="5" fillId="0" borderId="20" xfId="0" applyFont="1" applyBorder="1"/>
    <xf numFmtId="0" fontId="0" fillId="0" borderId="24" xfId="0" applyBorder="1"/>
    <xf numFmtId="0" fontId="0" fillId="0" borderId="24" xfId="0" applyBorder="1" applyAlignment="1">
      <alignment horizontal="center"/>
    </xf>
    <xf numFmtId="0" fontId="5" fillId="0" borderId="20" xfId="0" applyFont="1" applyFill="1" applyBorder="1"/>
    <xf numFmtId="0" fontId="5" fillId="0" borderId="24" xfId="0" applyFont="1" applyBorder="1"/>
    <xf numFmtId="0" fontId="5" fillId="0" borderId="1" xfId="0" applyFont="1" applyFill="1" applyBorder="1" applyAlignment="1">
      <alignment vertical="center"/>
    </xf>
    <xf numFmtId="0" fontId="1" fillId="0" borderId="0" xfId="0" applyFont="1" applyFill="1"/>
    <xf numFmtId="0" fontId="6" fillId="3" borderId="9" xfId="0" applyFont="1" applyFill="1" applyBorder="1" applyAlignment="1">
      <alignment horizontal="center" wrapText="1"/>
    </xf>
    <xf numFmtId="0" fontId="0" fillId="3" borderId="10" xfId="0" applyFont="1" applyFill="1" applyBorder="1" applyAlignment="1">
      <alignment horizontal="center" wrapText="1"/>
    </xf>
    <xf numFmtId="0" fontId="6" fillId="0" borderId="2" xfId="0" applyFont="1" applyBorder="1"/>
    <xf numFmtId="0" fontId="2" fillId="2" borderId="1" xfId="0" applyFont="1" applyFill="1" applyBorder="1"/>
    <xf numFmtId="0" fontId="6" fillId="2" borderId="0" xfId="0" applyFont="1" applyFill="1" applyBorder="1"/>
    <xf numFmtId="0" fontId="2" fillId="3" borderId="0" xfId="0" applyFont="1" applyFill="1" applyBorder="1"/>
    <xf numFmtId="0" fontId="2" fillId="3" borderId="11" xfId="0" applyFont="1" applyFill="1" applyBorder="1"/>
    <xf numFmtId="0" fontId="5" fillId="0" borderId="0" xfId="0" applyFont="1" applyAlignment="1">
      <alignment horizontal="right"/>
    </xf>
    <xf numFmtId="0" fontId="0" fillId="0" borderId="2" xfId="0" applyBorder="1" applyAlignment="1">
      <alignment horizontal="center"/>
    </xf>
    <xf numFmtId="0" fontId="0" fillId="2" borderId="27" xfId="0" applyFill="1" applyBorder="1"/>
    <xf numFmtId="0" fontId="5" fillId="0" borderId="3" xfId="0" applyFont="1" applyFill="1" applyBorder="1"/>
    <xf numFmtId="0" fontId="5" fillId="0" borderId="1" xfId="0" applyFont="1" applyBorder="1" applyAlignment="1">
      <alignment horizontal="left"/>
    </xf>
    <xf numFmtId="0" fontId="1" fillId="2" borderId="6" xfId="0" applyFont="1" applyFill="1" applyBorder="1" applyAlignment="1"/>
    <xf numFmtId="0" fontId="5" fillId="0" borderId="36" xfId="0" applyFont="1" applyBorder="1"/>
    <xf numFmtId="0" fontId="0" fillId="0" borderId="0" xfId="0" applyFont="1" applyBorder="1"/>
    <xf numFmtId="0" fontId="0" fillId="0" borderId="0" xfId="0" applyBorder="1" applyAlignment="1">
      <alignment horizontal="left"/>
    </xf>
    <xf numFmtId="0" fontId="0" fillId="3" borderId="11" xfId="0" applyFont="1" applyFill="1" applyBorder="1" applyAlignment="1">
      <alignment horizontal="center" wrapText="1"/>
    </xf>
    <xf numFmtId="0" fontId="10" fillId="0" borderId="0" xfId="0" applyFont="1" applyBorder="1"/>
    <xf numFmtId="0" fontId="0" fillId="0" borderId="10" xfId="0" applyBorder="1"/>
    <xf numFmtId="0" fontId="2" fillId="4" borderId="0" xfId="0" applyFont="1" applyFill="1" applyBorder="1"/>
    <xf numFmtId="0" fontId="2" fillId="4" borderId="11" xfId="0" applyFont="1" applyFill="1" applyBorder="1"/>
    <xf numFmtId="0" fontId="2" fillId="0" borderId="11" xfId="0" applyFont="1" applyBorder="1"/>
    <xf numFmtId="0" fontId="0" fillId="2" borderId="38" xfId="0" applyFill="1" applyBorder="1"/>
    <xf numFmtId="0" fontId="0" fillId="3" borderId="39" xfId="0" applyFill="1" applyBorder="1"/>
    <xf numFmtId="0" fontId="5" fillId="0" borderId="0" xfId="0" applyFont="1" applyBorder="1" applyAlignment="1">
      <alignment horizontal="left"/>
    </xf>
    <xf numFmtId="0" fontId="0" fillId="0" borderId="0" xfId="0" applyFill="1" applyBorder="1" applyAlignment="1">
      <alignment horizontal="center" vertical="center"/>
    </xf>
    <xf numFmtId="0" fontId="0" fillId="0" borderId="2" xfId="0" applyFill="1" applyBorder="1"/>
    <xf numFmtId="0" fontId="0" fillId="0" borderId="4" xfId="0" applyFill="1" applyBorder="1"/>
    <xf numFmtId="0" fontId="2" fillId="2" borderId="8" xfId="0" applyFont="1" applyFill="1" applyBorder="1"/>
    <xf numFmtId="0" fontId="6" fillId="2" borderId="9" xfId="0" applyFont="1" applyFill="1" applyBorder="1"/>
    <xf numFmtId="0" fontId="0" fillId="3" borderId="2" xfId="0" applyFill="1" applyBorder="1"/>
    <xf numFmtId="0" fontId="0" fillId="0" borderId="36" xfId="0" applyFont="1" applyBorder="1"/>
    <xf numFmtId="0" fontId="0" fillId="0" borderId="1" xfId="0" applyFont="1" applyBorder="1"/>
    <xf numFmtId="0" fontId="7" fillId="0" borderId="3" xfId="0" applyFont="1" applyBorder="1"/>
    <xf numFmtId="0" fontId="6" fillId="0" borderId="2" xfId="0" applyFont="1" applyBorder="1" applyAlignment="1">
      <alignment horizontal="center" wrapText="1"/>
    </xf>
    <xf numFmtId="0" fontId="7" fillId="0" borderId="1" xfId="0" applyFont="1" applyBorder="1" applyAlignment="1">
      <alignment horizontal="left"/>
    </xf>
    <xf numFmtId="0" fontId="7" fillId="0" borderId="1" xfId="0" applyFont="1" applyBorder="1" applyAlignment="1"/>
    <xf numFmtId="0" fontId="2" fillId="13" borderId="5" xfId="0" applyFont="1" applyFill="1" applyBorder="1"/>
    <xf numFmtId="0" fontId="2" fillId="13" borderId="6" xfId="0" applyFont="1" applyFill="1" applyBorder="1"/>
    <xf numFmtId="0" fontId="2" fillId="13" borderId="7" xfId="0" applyFont="1" applyFill="1" applyBorder="1"/>
    <xf numFmtId="0" fontId="1" fillId="2" borderId="7" xfId="0" applyFont="1" applyFill="1" applyBorder="1" applyAlignment="1"/>
    <xf numFmtId="0" fontId="2" fillId="0" borderId="44" xfId="0" applyFont="1" applyBorder="1" applyAlignment="1">
      <alignment vertical="center" wrapText="1"/>
    </xf>
    <xf numFmtId="0" fontId="2" fillId="0" borderId="42" xfId="0" applyFont="1" applyBorder="1" applyAlignment="1">
      <alignment vertical="center" wrapText="1"/>
    </xf>
    <xf numFmtId="0" fontId="12" fillId="0" borderId="42" xfId="0" applyFont="1" applyBorder="1" applyAlignment="1">
      <alignment vertical="center" wrapText="1"/>
    </xf>
    <xf numFmtId="0" fontId="2" fillId="0" borderId="43" xfId="0" applyFont="1" applyBorder="1" applyAlignment="1">
      <alignment vertical="center" wrapText="1"/>
    </xf>
    <xf numFmtId="0" fontId="3" fillId="0" borderId="0" xfId="0" applyFont="1" applyAlignment="1">
      <alignment vertical="center"/>
    </xf>
    <xf numFmtId="0" fontId="3" fillId="0" borderId="44" xfId="0" applyFont="1" applyBorder="1" applyAlignment="1">
      <alignment wrapText="1"/>
    </xf>
    <xf numFmtId="0" fontId="3" fillId="0" borderId="42" xfId="0" applyFont="1" applyBorder="1" applyAlignment="1">
      <alignment wrapText="1"/>
    </xf>
    <xf numFmtId="0" fontId="3" fillId="0" borderId="43" xfId="0" applyFont="1" applyBorder="1" applyAlignment="1">
      <alignment wrapText="1"/>
    </xf>
    <xf numFmtId="0" fontId="3" fillId="0" borderId="42" xfId="0" applyFont="1" applyBorder="1" applyAlignment="1">
      <alignment vertical="top" wrapText="1"/>
    </xf>
    <xf numFmtId="0" fontId="5" fillId="0" borderId="1" xfId="0" applyFont="1" applyFill="1" applyBorder="1" applyAlignment="1">
      <alignment horizontal="left"/>
    </xf>
    <xf numFmtId="0" fontId="0" fillId="0" borderId="0" xfId="0" applyFill="1" applyBorder="1" applyAlignment="1">
      <alignment horizontal="left"/>
    </xf>
    <xf numFmtId="164" fontId="6" fillId="0" borderId="0" xfId="0" applyNumberFormat="1" applyFont="1" applyBorder="1" applyAlignment="1">
      <alignment horizontal="center" wrapText="1"/>
    </xf>
    <xf numFmtId="0" fontId="0" fillId="3" borderId="3" xfId="0" applyFill="1" applyBorder="1"/>
    <xf numFmtId="0" fontId="6" fillId="3" borderId="2" xfId="0" applyFont="1" applyFill="1" applyBorder="1" applyAlignment="1">
      <alignment horizontal="center" vertical="center"/>
    </xf>
    <xf numFmtId="1" fontId="0" fillId="3" borderId="4" xfId="0" applyNumberFormat="1" applyFill="1" applyBorder="1" applyAlignment="1">
      <alignment horizontal="center" vertical="center"/>
    </xf>
    <xf numFmtId="164" fontId="0" fillId="0" borderId="24" xfId="0" applyNumberFormat="1" applyBorder="1" applyAlignment="1">
      <alignment horizontal="center"/>
    </xf>
    <xf numFmtId="0" fontId="5" fillId="0" borderId="1" xfId="0" applyFont="1" applyFill="1" applyBorder="1" applyAlignment="1">
      <alignment wrapText="1"/>
    </xf>
    <xf numFmtId="0" fontId="2" fillId="5" borderId="48" xfId="0" applyFont="1" applyFill="1" applyBorder="1" applyAlignment="1">
      <alignment horizontal="left" wrapText="1"/>
    </xf>
    <xf numFmtId="0" fontId="2" fillId="5" borderId="45" xfId="0" applyFont="1" applyFill="1" applyBorder="1" applyAlignment="1">
      <alignment horizontal="left" vertical="center" wrapText="1"/>
    </xf>
    <xf numFmtId="0" fontId="2" fillId="5" borderId="47" xfId="0" applyFont="1" applyFill="1" applyBorder="1" applyAlignment="1">
      <alignment horizontal="left" wrapText="1"/>
    </xf>
    <xf numFmtId="0" fontId="2" fillId="5" borderId="54" xfId="0" applyFont="1" applyFill="1" applyBorder="1" applyAlignment="1">
      <alignment horizontal="left" vertical="top" wrapText="1"/>
    </xf>
    <xf numFmtId="0" fontId="2" fillId="5" borderId="46" xfId="0" applyFont="1" applyFill="1" applyBorder="1" applyAlignment="1">
      <alignment horizontal="right" vertical="center" wrapText="1"/>
    </xf>
    <xf numFmtId="0" fontId="2" fillId="5" borderId="12" xfId="0" applyFont="1" applyFill="1" applyBorder="1" applyAlignment="1">
      <alignment horizontal="right" wrapText="1"/>
    </xf>
    <xf numFmtId="0" fontId="2" fillId="5" borderId="48" xfId="0" applyFont="1" applyFill="1" applyBorder="1" applyAlignment="1">
      <alignment horizontal="right" wrapText="1"/>
    </xf>
    <xf numFmtId="0" fontId="19" fillId="14" borderId="41" xfId="0" applyFont="1" applyFill="1" applyBorder="1"/>
    <xf numFmtId="0" fontId="2" fillId="15" borderId="41" xfId="0" applyFont="1" applyFill="1" applyBorder="1" applyAlignment="1">
      <alignment vertical="center" wrapText="1"/>
    </xf>
    <xf numFmtId="0" fontId="2" fillId="15" borderId="41" xfId="0" applyFont="1" applyFill="1" applyBorder="1" applyAlignment="1">
      <alignment wrapText="1"/>
    </xf>
    <xf numFmtId="164" fontId="0" fillId="0" borderId="0" xfId="0" applyNumberFormat="1" applyBorder="1" applyAlignment="1">
      <alignment horizontal="center"/>
    </xf>
    <xf numFmtId="0" fontId="0" fillId="3" borderId="37" xfId="0" applyFill="1" applyBorder="1"/>
    <xf numFmtId="0" fontId="0" fillId="3" borderId="23" xfId="0" applyFill="1" applyBorder="1" applyAlignment="1">
      <alignment horizontal="center"/>
    </xf>
    <xf numFmtId="0" fontId="0" fillId="3" borderId="19" xfId="0" applyFont="1" applyFill="1" applyBorder="1" applyAlignment="1">
      <alignment horizontal="center" wrapText="1"/>
    </xf>
    <xf numFmtId="0" fontId="5" fillId="0" borderId="22" xfId="0" applyFont="1" applyFill="1" applyBorder="1"/>
    <xf numFmtId="0" fontId="0" fillId="0" borderId="24" xfId="0" applyFill="1" applyBorder="1"/>
    <xf numFmtId="0" fontId="4" fillId="0" borderId="24" xfId="0" applyFont="1" applyFill="1" applyBorder="1" applyAlignment="1">
      <alignment horizontal="center" wrapText="1"/>
    </xf>
    <xf numFmtId="0" fontId="0" fillId="3" borderId="4" xfId="0" applyFill="1" applyBorder="1"/>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1" fillId="0" borderId="0" xfId="0" applyFont="1"/>
    <xf numFmtId="0" fontId="14" fillId="0" borderId="0" xfId="0" applyFont="1" applyBorder="1"/>
    <xf numFmtId="0" fontId="14" fillId="0" borderId="1" xfId="0" applyFont="1" applyBorder="1"/>
    <xf numFmtId="0" fontId="22" fillId="0" borderId="0" xfId="0" applyFont="1"/>
    <xf numFmtId="0" fontId="14" fillId="0" borderId="20" xfId="0" applyFont="1" applyFill="1" applyBorder="1"/>
    <xf numFmtId="0" fontId="2" fillId="4" borderId="5" xfId="0" applyFont="1" applyFill="1" applyBorder="1" applyAlignment="1">
      <alignment horizontal="left"/>
    </xf>
    <xf numFmtId="0" fontId="2" fillId="5" borderId="51" xfId="0" applyFont="1" applyFill="1" applyBorder="1" applyAlignment="1">
      <alignment horizontal="left" vertical="center" wrapText="1"/>
    </xf>
    <xf numFmtId="0" fontId="2" fillId="5" borderId="57" xfId="0" applyFont="1" applyFill="1" applyBorder="1" applyAlignment="1">
      <alignment horizontal="right" vertical="center" wrapText="1"/>
    </xf>
    <xf numFmtId="0" fontId="2" fillId="8" borderId="25" xfId="0" applyFont="1" applyFill="1" applyBorder="1"/>
    <xf numFmtId="0" fontId="2" fillId="8" borderId="27" xfId="0" applyFont="1" applyFill="1" applyBorder="1"/>
    <xf numFmtId="0" fontId="6" fillId="0" borderId="0" xfId="0" applyFont="1" applyFill="1" applyBorder="1" applyAlignment="1">
      <alignment horizontal="center"/>
    </xf>
    <xf numFmtId="164" fontId="4" fillId="0" borderId="0" xfId="0" applyNumberFormat="1" applyFont="1" applyFill="1" applyBorder="1" applyAlignment="1">
      <alignment horizontal="center" wrapText="1"/>
    </xf>
    <xf numFmtId="0" fontId="14" fillId="0" borderId="20" xfId="0" applyFont="1" applyBorder="1"/>
    <xf numFmtId="0" fontId="5" fillId="0" borderId="22" xfId="0" applyFont="1" applyFill="1" applyBorder="1" applyAlignment="1">
      <alignment horizontal="left"/>
    </xf>
    <xf numFmtId="0" fontId="2" fillId="0" borderId="0" xfId="0" applyFont="1" applyFill="1" applyBorder="1"/>
    <xf numFmtId="0" fontId="2" fillId="0" borderId="0" xfId="0" applyFont="1" applyFill="1"/>
    <xf numFmtId="9" fontId="0" fillId="0" borderId="0" xfId="0" applyNumberFormat="1" applyFill="1" applyBorder="1"/>
    <xf numFmtId="0" fontId="10" fillId="0" borderId="0" xfId="0" applyFont="1" applyFill="1" applyBorder="1"/>
    <xf numFmtId="0" fontId="14" fillId="0" borderId="1" xfId="0" applyFont="1" applyFill="1" applyBorder="1" applyAlignment="1">
      <alignment horizontal="left"/>
    </xf>
    <xf numFmtId="0" fontId="14" fillId="0" borderId="3" xfId="0" applyFont="1" applyBorder="1"/>
    <xf numFmtId="16" fontId="0" fillId="0" borderId="0" xfId="0" applyNumberFormat="1"/>
    <xf numFmtId="0" fontId="3" fillId="3" borderId="12" xfId="0" applyFont="1" applyFill="1" applyBorder="1"/>
    <xf numFmtId="164" fontId="2" fillId="10" borderId="12" xfId="0" applyNumberFormat="1" applyFont="1" applyFill="1" applyBorder="1" applyAlignment="1">
      <alignment horizontal="left"/>
    </xf>
    <xf numFmtId="0" fontId="2" fillId="3" borderId="12" xfId="0" applyFont="1" applyFill="1" applyBorder="1"/>
    <xf numFmtId="0" fontId="0" fillId="3" borderId="12" xfId="0" applyFill="1" applyBorder="1"/>
    <xf numFmtId="0" fontId="2" fillId="10" borderId="12" xfId="0" applyFont="1" applyFill="1" applyBorder="1" applyAlignment="1">
      <alignment horizontal="right"/>
    </xf>
    <xf numFmtId="0" fontId="3" fillId="3" borderId="12" xfId="0" applyFont="1" applyFill="1" applyBorder="1" applyAlignment="1">
      <alignment horizontal="right"/>
    </xf>
    <xf numFmtId="0" fontId="3" fillId="3" borderId="61" xfId="0" applyFont="1" applyFill="1" applyBorder="1"/>
    <xf numFmtId="0" fontId="0" fillId="3" borderId="39" xfId="0" applyFont="1" applyFill="1" applyBorder="1" applyAlignment="1">
      <alignment horizontal="center" wrapText="1"/>
    </xf>
    <xf numFmtId="164" fontId="0" fillId="0" borderId="2" xfId="0" applyNumberFormat="1" applyBorder="1" applyAlignment="1">
      <alignment horizontal="center"/>
    </xf>
    <xf numFmtId="0" fontId="2" fillId="16" borderId="12" xfId="0" applyFont="1" applyFill="1" applyBorder="1"/>
    <xf numFmtId="0" fontId="1" fillId="2" borderId="5" xfId="1" applyFont="1" applyFill="1" applyBorder="1" applyAlignment="1">
      <alignment horizontal="left"/>
    </xf>
    <xf numFmtId="0" fontId="1" fillId="2" borderId="6" xfId="1" applyFont="1" applyFill="1" applyBorder="1" applyAlignment="1">
      <alignment horizontal="left"/>
    </xf>
    <xf numFmtId="0" fontId="1" fillId="2" borderId="7" xfId="1"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0" fillId="0" borderId="0" xfId="0" applyAlignment="1">
      <alignment horizontal="center"/>
    </xf>
    <xf numFmtId="0" fontId="1" fillId="2" borderId="2" xfId="0" applyFont="1" applyFill="1" applyBorder="1" applyAlignment="1">
      <alignment horizontal="left"/>
    </xf>
    <xf numFmtId="0" fontId="1" fillId="2" borderId="4" xfId="0" applyFont="1" applyFill="1" applyBorder="1" applyAlignment="1">
      <alignment horizontal="left"/>
    </xf>
    <xf numFmtId="0" fontId="2" fillId="4" borderId="6" xfId="0" applyFont="1" applyFill="1" applyBorder="1" applyAlignment="1">
      <alignment horizontal="left"/>
    </xf>
    <xf numFmtId="0" fontId="2" fillId="4" borderId="7" xfId="0" applyFont="1" applyFill="1" applyBorder="1" applyAlignment="1">
      <alignment horizontal="left"/>
    </xf>
    <xf numFmtId="0" fontId="1" fillId="2" borderId="0" xfId="0" applyFont="1" applyFill="1" applyBorder="1" applyAlignment="1">
      <alignment horizontal="left"/>
    </xf>
    <xf numFmtId="0" fontId="1" fillId="2" borderId="11" xfId="0" applyFont="1" applyFill="1" applyBorder="1" applyAlignment="1">
      <alignment horizontal="left"/>
    </xf>
    <xf numFmtId="0" fontId="6" fillId="0" borderId="0" xfId="0" applyFont="1"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5" borderId="1" xfId="0" applyFill="1" applyBorder="1" applyProtection="1">
      <protection locked="0"/>
    </xf>
    <xf numFmtId="0" fontId="0" fillId="5" borderId="0" xfId="0" applyFill="1" applyBorder="1" applyProtection="1">
      <protection locked="0"/>
    </xf>
    <xf numFmtId="0" fontId="0" fillId="5" borderId="0" xfId="0"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5" fillId="5" borderId="1" xfId="0" applyFont="1" applyFill="1" applyBorder="1" applyProtection="1">
      <protection locked="0"/>
    </xf>
    <xf numFmtId="0" fontId="5" fillId="5" borderId="0" xfId="0" applyFont="1" applyFill="1" applyBorder="1" applyProtection="1">
      <protection locked="0"/>
    </xf>
    <xf numFmtId="0" fontId="4" fillId="5" borderId="0"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0" fillId="0" borderId="60"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11" fillId="0" borderId="1" xfId="0" applyFont="1" applyBorder="1" applyAlignment="1">
      <alignment horizontal="right" vertical="center" wrapText="1"/>
    </xf>
    <xf numFmtId="0" fontId="11" fillId="0" borderId="0" xfId="0" applyFont="1" applyBorder="1" applyAlignment="1">
      <alignment horizontal="right" vertical="center" wrapText="1"/>
    </xf>
    <xf numFmtId="0" fontId="12" fillId="8" borderId="27" xfId="0" applyFont="1" applyFill="1" applyBorder="1" applyAlignment="1">
      <alignment horizontal="center"/>
    </xf>
    <xf numFmtId="0" fontId="12" fillId="8" borderId="26" xfId="0" applyFont="1" applyFill="1" applyBorder="1" applyAlignment="1">
      <alignment horizontal="center"/>
    </xf>
    <xf numFmtId="0" fontId="15" fillId="11" borderId="3" xfId="0" applyFont="1" applyFill="1" applyBorder="1" applyAlignment="1">
      <alignment horizontal="left" vertical="top" wrapText="1"/>
    </xf>
    <xf numFmtId="0" fontId="9" fillId="11" borderId="2" xfId="0" applyFont="1" applyFill="1" applyBorder="1" applyAlignment="1">
      <alignment horizontal="left" vertical="top" wrapText="1"/>
    </xf>
    <xf numFmtId="0" fontId="9" fillId="11" borderId="4" xfId="0" applyFont="1" applyFill="1" applyBorder="1" applyAlignment="1">
      <alignment horizontal="left" vertical="top" wrapText="1"/>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2" fillId="5" borderId="12" xfId="0" applyFont="1" applyFill="1" applyBorder="1" applyAlignment="1">
      <alignment horizontal="right" vertical="top" wrapText="1"/>
    </xf>
    <xf numFmtId="0" fontId="2" fillId="5" borderId="48" xfId="0" applyFont="1" applyFill="1" applyBorder="1" applyAlignment="1" applyProtection="1">
      <alignment horizontal="center" wrapText="1"/>
      <protection locked="0"/>
    </xf>
    <xf numFmtId="0" fontId="2" fillId="5" borderId="49" xfId="0" applyFont="1" applyFill="1" applyBorder="1" applyAlignment="1" applyProtection="1">
      <alignment horizontal="center" wrapText="1"/>
      <protection locked="0"/>
    </xf>
    <xf numFmtId="0" fontId="2" fillId="5" borderId="13" xfId="0" applyFont="1" applyFill="1" applyBorder="1" applyAlignment="1" applyProtection="1">
      <alignment horizontal="left" wrapText="1"/>
      <protection locked="0"/>
    </xf>
    <xf numFmtId="0" fontId="2" fillId="5" borderId="28" xfId="0" applyFont="1" applyFill="1" applyBorder="1" applyAlignment="1" applyProtection="1">
      <alignment horizontal="left" wrapText="1"/>
      <protection locked="0"/>
    </xf>
    <xf numFmtId="0" fontId="2" fillId="5" borderId="35" xfId="0" applyFont="1" applyFill="1" applyBorder="1" applyAlignment="1" applyProtection="1">
      <alignment horizontal="left" wrapText="1"/>
      <protection locked="0"/>
    </xf>
    <xf numFmtId="0" fontId="2" fillId="5" borderId="52" xfId="0" applyFont="1" applyFill="1" applyBorder="1" applyAlignment="1" applyProtection="1">
      <alignment horizontal="left" wrapText="1"/>
      <protection locked="0"/>
    </xf>
    <xf numFmtId="0" fontId="2" fillId="5" borderId="40" xfId="0" applyFont="1" applyFill="1" applyBorder="1" applyAlignment="1" applyProtection="1">
      <alignment horizontal="left" wrapText="1"/>
      <protection locked="0"/>
    </xf>
    <xf numFmtId="0" fontId="2" fillId="5" borderId="53" xfId="0" applyFont="1" applyFill="1" applyBorder="1" applyAlignment="1" applyProtection="1">
      <alignment horizontal="left" wrapText="1"/>
      <protection locked="0"/>
    </xf>
    <xf numFmtId="0" fontId="2" fillId="5" borderId="55" xfId="0" applyFont="1" applyFill="1" applyBorder="1" applyAlignment="1" applyProtection="1">
      <alignment horizontal="left" vertical="top" wrapText="1"/>
      <protection locked="0"/>
    </xf>
    <xf numFmtId="0" fontId="2" fillId="5" borderId="56" xfId="0" applyFont="1" applyFill="1" applyBorder="1" applyAlignment="1" applyProtection="1">
      <alignment horizontal="left" vertical="top" wrapText="1"/>
      <protection locked="0"/>
    </xf>
    <xf numFmtId="0" fontId="2" fillId="5" borderId="17" xfId="0" applyFont="1" applyFill="1" applyBorder="1" applyAlignment="1" applyProtection="1">
      <alignment horizontal="left" vertical="center" wrapText="1"/>
      <protection locked="0"/>
    </xf>
    <xf numFmtId="0" fontId="2" fillId="5" borderId="33" xfId="0" applyFont="1" applyFill="1" applyBorder="1" applyAlignment="1" applyProtection="1">
      <alignment horizontal="left" vertical="center" wrapText="1"/>
      <protection locked="0"/>
    </xf>
    <xf numFmtId="0" fontId="2" fillId="5" borderId="58" xfId="0" applyFont="1" applyFill="1" applyBorder="1" applyAlignment="1" applyProtection="1">
      <alignment horizontal="left" vertical="center" wrapText="1"/>
      <protection locked="0"/>
    </xf>
    <xf numFmtId="0" fontId="2" fillId="5" borderId="18" xfId="0" applyFont="1" applyFill="1" applyBorder="1" applyAlignment="1" applyProtection="1">
      <alignment horizontal="left" vertical="center" wrapText="1"/>
      <protection locked="0"/>
    </xf>
    <xf numFmtId="0" fontId="1" fillId="2" borderId="5" xfId="1" applyFont="1" applyFill="1" applyBorder="1" applyAlignment="1">
      <alignment horizontal="left"/>
    </xf>
    <xf numFmtId="0" fontId="1" fillId="2" borderId="6" xfId="1" applyFont="1" applyFill="1" applyBorder="1" applyAlignment="1">
      <alignment horizontal="left"/>
    </xf>
    <xf numFmtId="0" fontId="1" fillId="2" borderId="7" xfId="1" applyFont="1" applyFill="1" applyBorder="1" applyAlignment="1">
      <alignment horizontal="left"/>
    </xf>
    <xf numFmtId="0" fontId="2" fillId="5" borderId="50" xfId="0" applyFont="1" applyFill="1" applyBorder="1" applyAlignment="1">
      <alignment horizontal="left" vertical="top" wrapText="1"/>
    </xf>
    <xf numFmtId="0" fontId="2" fillId="5" borderId="51" xfId="0" applyFont="1" applyFill="1" applyBorder="1" applyAlignment="1">
      <alignment horizontal="left" vertical="top" wrapText="1"/>
    </xf>
    <xf numFmtId="0" fontId="2" fillId="5" borderId="15" xfId="0" applyFont="1" applyFill="1" applyBorder="1" applyAlignment="1" applyProtection="1">
      <alignment horizontal="left" vertical="top" wrapText="1"/>
      <protection locked="0"/>
    </xf>
    <xf numFmtId="0" fontId="2" fillId="5" borderId="32" xfId="0" applyFont="1" applyFill="1" applyBorder="1" applyAlignment="1" applyProtection="1">
      <alignment horizontal="left" vertical="top" wrapText="1"/>
      <protection locked="0"/>
    </xf>
    <xf numFmtId="0" fontId="2" fillId="5" borderId="16" xfId="0" applyFont="1" applyFill="1" applyBorder="1" applyAlignment="1" applyProtection="1">
      <alignment horizontal="left" vertical="top" wrapText="1"/>
      <protection locked="0"/>
    </xf>
    <xf numFmtId="0" fontId="2" fillId="5" borderId="17" xfId="0" applyFont="1" applyFill="1" applyBorder="1" applyAlignment="1" applyProtection="1">
      <alignment horizontal="left" vertical="top" wrapText="1"/>
      <protection locked="0"/>
    </xf>
    <xf numFmtId="0" fontId="2" fillId="5" borderId="33" xfId="0" applyFont="1" applyFill="1" applyBorder="1" applyAlignment="1" applyProtection="1">
      <alignment horizontal="left" vertical="top" wrapText="1"/>
      <protection locked="0"/>
    </xf>
    <xf numFmtId="0" fontId="2" fillId="5" borderId="18" xfId="0" applyFont="1" applyFill="1" applyBorder="1" applyAlignment="1" applyProtection="1">
      <alignment horizontal="left" vertical="top" wrapText="1"/>
      <protection locked="0"/>
    </xf>
    <xf numFmtId="0" fontId="2" fillId="16" borderId="12" xfId="0" applyFont="1" applyFill="1" applyBorder="1" applyAlignment="1">
      <alignment horizontal="right"/>
    </xf>
    <xf numFmtId="164" fontId="3" fillId="9" borderId="12" xfId="0" applyNumberFormat="1" applyFont="1" applyFill="1" applyBorder="1" applyAlignment="1">
      <alignment horizontal="left"/>
    </xf>
    <xf numFmtId="1" fontId="3" fillId="9" borderId="12" xfId="0" applyNumberFormat="1" applyFont="1" applyFill="1" applyBorder="1" applyAlignment="1">
      <alignment horizontal="left"/>
    </xf>
    <xf numFmtId="0" fontId="0" fillId="9" borderId="13" xfId="0" applyFont="1" applyFill="1" applyBorder="1" applyAlignment="1">
      <alignment horizontal="left"/>
    </xf>
    <xf numFmtId="0" fontId="0" fillId="9" borderId="28" xfId="0" applyFont="1" applyFill="1" applyBorder="1" applyAlignment="1">
      <alignment horizontal="left"/>
    </xf>
    <xf numFmtId="0" fontId="0" fillId="9" borderId="14" xfId="0" applyFont="1" applyFill="1" applyBorder="1" applyAlignment="1">
      <alignment horizontal="left"/>
    </xf>
    <xf numFmtId="0" fontId="0" fillId="0" borderId="0" xfId="0" applyAlignment="1">
      <alignment horizontal="center"/>
    </xf>
    <xf numFmtId="0" fontId="15" fillId="12" borderId="3" xfId="0" applyFont="1" applyFill="1" applyBorder="1" applyAlignment="1">
      <alignment wrapText="1"/>
    </xf>
    <xf numFmtId="0" fontId="9" fillId="12" borderId="2" xfId="0" applyFont="1" applyFill="1" applyBorder="1" applyAlignment="1">
      <alignment wrapText="1"/>
    </xf>
    <xf numFmtId="0" fontId="9" fillId="12" borderId="4" xfId="0" applyFont="1" applyFill="1" applyBorder="1" applyAlignment="1">
      <alignment wrapText="1"/>
    </xf>
    <xf numFmtId="0" fontId="1" fillId="2" borderId="9" xfId="0" applyFont="1" applyFill="1" applyBorder="1" applyAlignment="1">
      <alignment horizontal="left"/>
    </xf>
    <xf numFmtId="0" fontId="1" fillId="2" borderId="10" xfId="0" applyFont="1" applyFill="1" applyBorder="1" applyAlignment="1">
      <alignment horizontal="left"/>
    </xf>
    <xf numFmtId="0" fontId="2" fillId="5" borderId="29" xfId="0" applyFont="1" applyFill="1" applyBorder="1" applyAlignment="1" applyProtection="1">
      <alignment horizontal="left" vertical="center" wrapText="1"/>
      <protection locked="0"/>
    </xf>
    <xf numFmtId="0" fontId="2" fillId="5" borderId="30" xfId="0" applyFont="1" applyFill="1" applyBorder="1" applyAlignment="1" applyProtection="1">
      <alignment horizontal="left" vertical="center" wrapText="1"/>
      <protection locked="0"/>
    </xf>
    <xf numFmtId="0" fontId="2" fillId="5" borderId="31" xfId="0" applyFont="1" applyFill="1" applyBorder="1" applyAlignment="1" applyProtection="1">
      <alignment horizontal="left" vertical="center" wrapText="1"/>
      <protection locked="0"/>
    </xf>
    <xf numFmtId="14" fontId="2" fillId="5" borderId="29" xfId="0" applyNumberFormat="1" applyFont="1" applyFill="1" applyBorder="1" applyAlignment="1" applyProtection="1">
      <alignment horizontal="left" vertical="center" wrapText="1"/>
      <protection locked="0"/>
    </xf>
    <xf numFmtId="0" fontId="2" fillId="5" borderId="34" xfId="0" applyFont="1" applyFill="1" applyBorder="1" applyAlignment="1" applyProtection="1">
      <alignment horizontal="left" vertical="center" wrapText="1"/>
      <protection locked="0"/>
    </xf>
    <xf numFmtId="0" fontId="2" fillId="5" borderId="59" xfId="0" applyFont="1" applyFill="1" applyBorder="1" applyAlignment="1" applyProtection="1">
      <alignment horizontal="center" vertical="top" wrapText="1"/>
      <protection locked="0"/>
    </xf>
    <xf numFmtId="0" fontId="2" fillId="5" borderId="6" xfId="0" applyFont="1" applyFill="1" applyBorder="1" applyAlignment="1" applyProtection="1">
      <alignment horizontal="center" vertical="top" wrapText="1"/>
      <protection locked="0"/>
    </xf>
    <xf numFmtId="0" fontId="2" fillId="5" borderId="7" xfId="0" applyFont="1" applyFill="1" applyBorder="1" applyAlignment="1" applyProtection="1">
      <alignment horizontal="center" vertical="top" wrapText="1"/>
      <protection locked="0"/>
    </xf>
    <xf numFmtId="0" fontId="0" fillId="9" borderId="12" xfId="0" applyFill="1" applyBorder="1" applyAlignment="1">
      <alignment horizontal="left"/>
    </xf>
    <xf numFmtId="0" fontId="1" fillId="2" borderId="8" xfId="0" applyFont="1" applyFill="1" applyBorder="1" applyAlignment="1">
      <alignment horizontal="left"/>
    </xf>
    <xf numFmtId="0" fontId="15" fillId="13" borderId="3" xfId="0" applyFont="1" applyFill="1" applyBorder="1" applyAlignment="1">
      <alignment wrapText="1"/>
    </xf>
    <xf numFmtId="0" fontId="9" fillId="13" borderId="2" xfId="0" applyFont="1" applyFill="1" applyBorder="1" applyAlignment="1">
      <alignment wrapText="1"/>
    </xf>
    <xf numFmtId="0" fontId="9" fillId="13" borderId="4" xfId="0" applyFont="1" applyFill="1" applyBorder="1" applyAlignment="1">
      <alignment wrapText="1"/>
    </xf>
    <xf numFmtId="0" fontId="1" fillId="2" borderId="3" xfId="0" applyFont="1" applyFill="1" applyBorder="1" applyAlignment="1">
      <alignment horizontal="left"/>
    </xf>
    <xf numFmtId="0" fontId="1" fillId="2" borderId="2" xfId="0" applyFont="1" applyFill="1" applyBorder="1" applyAlignment="1">
      <alignment horizontal="left"/>
    </xf>
    <xf numFmtId="0" fontId="1" fillId="2" borderId="4" xfId="0" applyFont="1" applyFill="1" applyBorder="1" applyAlignment="1">
      <alignment horizontal="left"/>
    </xf>
    <xf numFmtId="0" fontId="2" fillId="16" borderId="12" xfId="0" applyFont="1" applyFill="1" applyBorder="1" applyAlignment="1"/>
    <xf numFmtId="164" fontId="3" fillId="9" borderId="12" xfId="0" applyNumberFormat="1" applyFont="1" applyFill="1" applyBorder="1" applyAlignment="1">
      <alignment horizontal="left" vertical="center"/>
    </xf>
    <xf numFmtId="1" fontId="1" fillId="9" borderId="12" xfId="0" applyNumberFormat="1" applyFont="1" applyFill="1" applyBorder="1" applyAlignment="1">
      <alignment horizontal="left"/>
    </xf>
    <xf numFmtId="1" fontId="1" fillId="9" borderId="62" xfId="0" applyNumberFormat="1" applyFont="1" applyFill="1" applyBorder="1" applyAlignment="1">
      <alignment horizontal="left"/>
    </xf>
  </cellXfs>
  <cellStyles count="2">
    <cellStyle name="Neutral" xfId="1" builtinId="28"/>
    <cellStyle name="Normal" xfId="0" builtinId="0"/>
  </cellStyles>
  <dxfs count="6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D99DF2"/>
      <color rgb="FFC77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28574</xdr:colOff>
      <xdr:row>0</xdr:row>
      <xdr:rowOff>28575</xdr:rowOff>
    </xdr:from>
    <xdr:to>
      <xdr:col>9</xdr:col>
      <xdr:colOff>510540</xdr:colOff>
      <xdr:row>13</xdr:row>
      <xdr:rowOff>350293</xdr:rowOff>
    </xdr:to>
    <xdr:pic>
      <xdr:nvPicPr>
        <xdr:cNvPr id="2" name="Picture 1">
          <a:extLst>
            <a:ext uri="{FF2B5EF4-FFF2-40B4-BE49-F238E27FC236}">
              <a16:creationId xmlns:a16="http://schemas.microsoft.com/office/drawing/2014/main" id="{6325619D-984F-4FDE-98B5-000895C88CE6}"/>
            </a:ext>
          </a:extLst>
        </xdr:cNvPr>
        <xdr:cNvPicPr>
          <a:picLocks noChangeAspect="1"/>
        </xdr:cNvPicPr>
      </xdr:nvPicPr>
      <xdr:blipFill>
        <a:blip xmlns:r="http://schemas.openxmlformats.org/officeDocument/2006/relationships" r:embed="rId1"/>
        <a:stretch>
          <a:fillRect/>
        </a:stretch>
      </xdr:blipFill>
      <xdr:spPr>
        <a:xfrm>
          <a:off x="5248274" y="28575"/>
          <a:ext cx="5562601" cy="7130188"/>
        </a:xfrm>
        <a:prstGeom prst="rect">
          <a:avLst/>
        </a:prstGeom>
        <a:ln w="28575" cap="sq">
          <a:solidFill>
            <a:srgbClr val="000000"/>
          </a:solidFill>
          <a:miter lim="800000"/>
        </a:ln>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437030</xdr:colOff>
      <xdr:row>24</xdr:row>
      <xdr:rowOff>0</xdr:rowOff>
    </xdr:from>
    <xdr:ext cx="184731" cy="264560"/>
    <xdr:sp macro="" textlink="">
      <xdr:nvSpPr>
        <xdr:cNvPr id="2" name="TextBox 1">
          <a:extLst>
            <a:ext uri="{FF2B5EF4-FFF2-40B4-BE49-F238E27FC236}">
              <a16:creationId xmlns:a16="http://schemas.microsoft.com/office/drawing/2014/main" id="{634EBAA1-4D53-899E-7462-56948DC1D455}"/>
            </a:ext>
          </a:extLst>
        </xdr:cNvPr>
        <xdr:cNvSpPr txBox="1"/>
      </xdr:nvSpPr>
      <xdr:spPr>
        <a:xfrm>
          <a:off x="16808824" y="4896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9563-CBC7-4D47-B8E6-170E20C786C3}">
  <sheetPr>
    <pageSetUpPr fitToPage="1"/>
  </sheetPr>
  <dimension ref="A1:J15"/>
  <sheetViews>
    <sheetView zoomScaleNormal="100" workbookViewId="0">
      <selection activeCell="L12" sqref="L12"/>
    </sheetView>
  </sheetViews>
  <sheetFormatPr defaultRowHeight="14.4" x14ac:dyDescent="0.3"/>
  <cols>
    <col min="1" max="1" width="78.33203125" customWidth="1"/>
    <col min="2" max="2" width="12.109375" customWidth="1"/>
    <col min="10" max="10" width="8.33203125" customWidth="1"/>
  </cols>
  <sheetData>
    <row r="1" spans="1:10" ht="18.600000000000001" thickBot="1" x14ac:dyDescent="0.4">
      <c r="A1" s="131" t="s">
        <v>0</v>
      </c>
      <c r="J1" s="73" t="s">
        <v>235</v>
      </c>
    </row>
    <row r="2" spans="1:10" ht="47.4" thickBot="1" x14ac:dyDescent="0.35">
      <c r="A2" s="132" t="s">
        <v>1</v>
      </c>
    </row>
    <row r="3" spans="1:10" ht="36.75" customHeight="1" x14ac:dyDescent="0.3">
      <c r="A3" s="107" t="s">
        <v>2</v>
      </c>
    </row>
    <row r="4" spans="1:10" ht="42" customHeight="1" x14ac:dyDescent="0.3">
      <c r="A4" s="108" t="s">
        <v>3</v>
      </c>
    </row>
    <row r="5" spans="1:10" ht="98.25" customHeight="1" x14ac:dyDescent="0.3">
      <c r="A5" s="109" t="s">
        <v>4</v>
      </c>
    </row>
    <row r="6" spans="1:10" ht="31.2" x14ac:dyDescent="0.3">
      <c r="A6" s="108" t="s">
        <v>234</v>
      </c>
    </row>
    <row r="7" spans="1:10" ht="81" customHeight="1" x14ac:dyDescent="0.3">
      <c r="A7" s="108" t="s">
        <v>5</v>
      </c>
    </row>
    <row r="8" spans="1:10" ht="31.2" x14ac:dyDescent="0.3">
      <c r="A8" s="108" t="s">
        <v>6</v>
      </c>
    </row>
    <row r="9" spans="1:10" ht="51.75" customHeight="1" thickBot="1" x14ac:dyDescent="0.35">
      <c r="A9" s="110" t="s">
        <v>7</v>
      </c>
    </row>
    <row r="10" spans="1:10" ht="16.2" thickBot="1" x14ac:dyDescent="0.35">
      <c r="A10" s="111"/>
    </row>
    <row r="11" spans="1:10" ht="16.2" thickBot="1" x14ac:dyDescent="0.35">
      <c r="A11" s="133" t="s">
        <v>8</v>
      </c>
    </row>
    <row r="12" spans="1:10" ht="31.2" x14ac:dyDescent="0.3">
      <c r="A12" s="112" t="s">
        <v>9</v>
      </c>
    </row>
    <row r="13" spans="1:10" ht="31.2" x14ac:dyDescent="0.3">
      <c r="A13" s="113" t="s">
        <v>10</v>
      </c>
    </row>
    <row r="14" spans="1:10" ht="31.8" thickBot="1" x14ac:dyDescent="0.35">
      <c r="A14" s="114" t="s">
        <v>11</v>
      </c>
    </row>
    <row r="15" spans="1:10" ht="31.5" customHeight="1" x14ac:dyDescent="0.3">
      <c r="A15" s="115" t="s">
        <v>12</v>
      </c>
      <c r="B15" s="200" t="s">
        <v>13</v>
      </c>
      <c r="C15" s="201"/>
      <c r="D15" s="201"/>
      <c r="E15" s="201"/>
      <c r="F15" s="201"/>
      <c r="G15" s="201"/>
      <c r="H15" s="201"/>
      <c r="I15" s="201"/>
      <c r="J15" s="201"/>
    </row>
  </sheetData>
  <sheetProtection algorithmName="SHA-512" hashValue="4Z+tjksUVBfBuOKHT/F63gyadnUU1NTjv8Mrfe4JkVoWjc15Y491CNUDCvmHeP/dFynxzn9Vhew3fW4wEpSGjw==" saltValue="d+en73+Ih+byLqMXaXfYVw==" spinCount="100000" sheet="1" objects="1" scenarios="1"/>
  <mergeCells count="1">
    <mergeCell ref="B15:J15"/>
  </mergeCells>
  <pageMargins left="0.45" right="0.45" top="0.5" bottom="0.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E9947-1037-42CB-BC60-A73D826FA0A9}">
  <sheetPr>
    <pageSetUpPr fitToPage="1"/>
  </sheetPr>
  <dimension ref="A1:S47"/>
  <sheetViews>
    <sheetView tabSelected="1" zoomScaleNormal="100" workbookViewId="0">
      <selection activeCell="B46" sqref="B46:L46"/>
    </sheetView>
  </sheetViews>
  <sheetFormatPr defaultColWidth="9.109375" defaultRowHeight="14.4" x14ac:dyDescent="0.3"/>
  <cols>
    <col min="1" max="1" width="32.88671875" customWidth="1"/>
    <col min="2" max="2" width="31.5546875" customWidth="1"/>
    <col min="3" max="3" width="7.6640625" customWidth="1"/>
    <col min="4" max="4" width="11.6640625" style="2" customWidth="1"/>
    <col min="5" max="5" width="12.6640625" customWidth="1"/>
    <col min="6" max="7" width="17.88671875" hidden="1" customWidth="1"/>
    <col min="8" max="8" width="32.88671875" customWidth="1"/>
    <col min="9" max="9" width="28.88671875" customWidth="1"/>
    <col min="10" max="10" width="7.6640625" customWidth="1"/>
    <col min="11" max="11" width="11.6640625" customWidth="1"/>
    <col min="12" max="12" width="12.6640625" customWidth="1"/>
    <col min="13" max="14" width="17.5546875" hidden="1" customWidth="1"/>
  </cols>
  <sheetData>
    <row r="1" spans="1:18" ht="16.2" thickBot="1" x14ac:dyDescent="0.35">
      <c r="A1" s="152" t="s">
        <v>14</v>
      </c>
      <c r="B1" s="153"/>
      <c r="C1" s="202" t="s">
        <v>15</v>
      </c>
      <c r="D1" s="202"/>
      <c r="E1" s="202"/>
      <c r="F1" s="202"/>
      <c r="G1" s="202"/>
      <c r="H1" s="202"/>
      <c r="I1" s="202"/>
      <c r="J1" s="202"/>
      <c r="K1" s="202"/>
      <c r="L1" s="203"/>
      <c r="M1" s="3" t="s">
        <v>16</v>
      </c>
      <c r="N1" s="3"/>
    </row>
    <row r="2" spans="1:18" ht="15" customHeight="1" x14ac:dyDescent="0.3">
      <c r="A2" s="150" t="s">
        <v>17</v>
      </c>
      <c r="B2" s="221"/>
      <c r="C2" s="222"/>
      <c r="D2" s="222"/>
      <c r="E2" s="222"/>
      <c r="F2" s="222"/>
      <c r="G2" s="222"/>
      <c r="H2" s="224"/>
      <c r="I2" s="151" t="s">
        <v>18</v>
      </c>
      <c r="J2" s="221"/>
      <c r="K2" s="222"/>
      <c r="L2" s="223"/>
      <c r="M2" s="85"/>
      <c r="N2" s="86"/>
      <c r="O2" s="28"/>
      <c r="P2" s="28"/>
    </row>
    <row r="3" spans="1:18" ht="15" customHeight="1" x14ac:dyDescent="0.3">
      <c r="A3" s="228" t="s">
        <v>19</v>
      </c>
      <c r="B3" s="230"/>
      <c r="C3" s="231"/>
      <c r="D3" s="231"/>
      <c r="E3" s="232"/>
      <c r="F3" s="26"/>
      <c r="G3" s="210" t="s">
        <v>20</v>
      </c>
      <c r="H3" s="210"/>
      <c r="I3" s="129" t="s">
        <v>21</v>
      </c>
      <c r="J3" s="213"/>
      <c r="K3" s="214"/>
      <c r="L3" s="215"/>
      <c r="M3" s="85"/>
      <c r="N3" s="86"/>
    </row>
    <row r="4" spans="1:18" ht="15.6" x14ac:dyDescent="0.3">
      <c r="A4" s="229"/>
      <c r="B4" s="233"/>
      <c r="C4" s="234"/>
      <c r="D4" s="234"/>
      <c r="E4" s="235"/>
      <c r="F4" s="26"/>
      <c r="G4" s="210"/>
      <c r="H4" s="210"/>
      <c r="I4" s="129" t="s">
        <v>22</v>
      </c>
      <c r="J4" s="213"/>
      <c r="K4" s="214"/>
      <c r="L4" s="215"/>
      <c r="M4" s="85"/>
      <c r="N4" s="86"/>
    </row>
    <row r="5" spans="1:18" ht="15" customHeight="1" thickBot="1" x14ac:dyDescent="0.35">
      <c r="A5" s="126" t="s">
        <v>23</v>
      </c>
      <c r="B5" s="216"/>
      <c r="C5" s="217"/>
      <c r="D5" s="217"/>
      <c r="E5" s="218"/>
      <c r="F5" s="124"/>
      <c r="G5" s="130"/>
      <c r="H5" s="130" t="s">
        <v>24</v>
      </c>
      <c r="I5" s="211"/>
      <c r="J5" s="211"/>
      <c r="K5" s="211"/>
      <c r="L5" s="212"/>
      <c r="M5" s="85"/>
      <c r="N5" s="86"/>
    </row>
    <row r="6" spans="1:18" ht="15" customHeight="1" x14ac:dyDescent="0.3">
      <c r="A6" s="69" t="s">
        <v>25</v>
      </c>
      <c r="B6" s="56"/>
      <c r="C6" s="56"/>
      <c r="D6" s="70"/>
      <c r="E6" s="56"/>
      <c r="F6" s="56"/>
      <c r="G6" s="56"/>
      <c r="H6" s="56"/>
      <c r="I6" s="56"/>
      <c r="J6" s="56"/>
      <c r="K6" s="56"/>
      <c r="L6" s="57"/>
      <c r="M6" s="56"/>
      <c r="N6" s="57"/>
    </row>
    <row r="7" spans="1:18" s="1" customFormat="1" ht="15" customHeight="1" x14ac:dyDescent="0.3">
      <c r="A7" s="165" t="s">
        <v>26</v>
      </c>
      <c r="B7" s="237" t="e">
        <f>AVERAGE(F20:F27,M20:M27,F30:F34,M30:M34,F14:F17,M14:M17,F37:F39,M37:M39,F42:F45,M42:M45)</f>
        <v>#DIV/0!</v>
      </c>
      <c r="C7" s="237"/>
      <c r="D7" s="237"/>
      <c r="E7" s="237"/>
      <c r="F7" s="165"/>
      <c r="G7" s="165"/>
      <c r="H7" s="169" t="s">
        <v>27</v>
      </c>
      <c r="I7" s="166">
        <f>SUM(G20:G27,N20:N27,G30:G34,N30:N34,G14:G17,N14:N17,G37:G39,N37:N39,G42:G45,N42:N45)</f>
        <v>0</v>
      </c>
      <c r="J7" s="236" t="s">
        <v>28</v>
      </c>
      <c r="K7" s="236"/>
      <c r="L7" s="174" t="str">
        <f>IF(I8=0,"",
IF(AND(I7&gt;=0,I7&lt;=2),"Low",
IF(AND(I7&gt;2,I7&lt;=4.7),"Medium",
IF(AND(I7&gt;4.7,I7&lt;=7),"High",
IF(AND(I7&gt;7),"Exceptional",0)))))</f>
        <v/>
      </c>
      <c r="M7" s="71"/>
      <c r="N7" s="72"/>
    </row>
    <row r="8" spans="1:18" ht="15.6" x14ac:dyDescent="0.3">
      <c r="A8" s="165" t="s">
        <v>29</v>
      </c>
      <c r="B8" s="238">
        <f>(COUNTIF(A10:L45,"Dominant"))+(COUNTIF(A10:L45,"Present"))</f>
        <v>0</v>
      </c>
      <c r="C8" s="238"/>
      <c r="D8" s="238"/>
      <c r="E8" s="238"/>
      <c r="F8" s="165"/>
      <c r="G8" s="165"/>
      <c r="H8" s="170" t="s">
        <v>30</v>
      </c>
      <c r="I8" s="239">
        <f>SUM(E20:E27,L20:L27,E30:E34,L30:L34,E14:E17,L14:L17,E37:E39,L37:L39,E42:E45,L42:L45)</f>
        <v>0</v>
      </c>
      <c r="J8" s="240"/>
      <c r="K8" s="240"/>
      <c r="L8" s="241"/>
      <c r="M8" s="71"/>
      <c r="N8" s="72"/>
    </row>
    <row r="9" spans="1:18" ht="33" customHeight="1" thickBot="1" x14ac:dyDescent="0.35">
      <c r="A9" s="204" t="s">
        <v>31</v>
      </c>
      <c r="B9" s="205"/>
      <c r="C9" s="205"/>
      <c r="D9" s="205"/>
      <c r="E9" s="205"/>
      <c r="F9" s="205"/>
      <c r="G9" s="205"/>
      <c r="H9" s="205"/>
      <c r="I9" s="205"/>
      <c r="J9" s="205"/>
      <c r="K9" s="205"/>
      <c r="L9" s="206"/>
      <c r="M9" s="71"/>
      <c r="N9" s="72"/>
      <c r="R9" s="164"/>
    </row>
    <row r="10" spans="1:18" ht="15" thickBot="1" x14ac:dyDescent="0.35">
      <c r="A10" s="207" t="s">
        <v>32</v>
      </c>
      <c r="B10" s="208"/>
      <c r="C10" s="208"/>
      <c r="D10" s="208"/>
      <c r="E10" s="208"/>
      <c r="F10" s="208"/>
      <c r="G10" s="208"/>
      <c r="H10" s="208"/>
      <c r="I10" s="208"/>
      <c r="J10" s="208"/>
      <c r="K10" s="208"/>
      <c r="L10" s="209"/>
      <c r="M10" s="56"/>
      <c r="N10" s="57"/>
    </row>
    <row r="11" spans="1:18" ht="15" customHeight="1" thickBot="1" x14ac:dyDescent="0.35">
      <c r="A11" s="4" t="s">
        <v>33</v>
      </c>
      <c r="B11" s="15" t="s">
        <v>34</v>
      </c>
      <c r="C11" s="12" t="s">
        <v>35</v>
      </c>
      <c r="D11" s="66" t="s">
        <v>36</v>
      </c>
      <c r="E11" s="67" t="s">
        <v>37</v>
      </c>
      <c r="F11" s="13"/>
      <c r="G11" s="13"/>
      <c r="H11" s="4" t="s">
        <v>33</v>
      </c>
      <c r="I11" s="15" t="s">
        <v>34</v>
      </c>
      <c r="J11" s="12" t="s">
        <v>35</v>
      </c>
      <c r="K11" s="66" t="s">
        <v>36</v>
      </c>
      <c r="L11" s="67" t="s">
        <v>37</v>
      </c>
      <c r="M11" s="58"/>
      <c r="N11" s="89"/>
    </row>
    <row r="12" spans="1:18" ht="15.75" customHeight="1" thickBot="1" x14ac:dyDescent="0.35">
      <c r="A12" s="207" t="s">
        <v>38</v>
      </c>
      <c r="B12" s="208"/>
      <c r="C12" s="208"/>
      <c r="D12" s="208"/>
      <c r="E12" s="208"/>
      <c r="F12" s="208"/>
      <c r="G12" s="208"/>
      <c r="H12" s="208"/>
      <c r="I12" s="208"/>
      <c r="J12" s="208"/>
      <c r="K12" s="208"/>
      <c r="L12" s="209"/>
      <c r="M12" s="34"/>
      <c r="N12" s="35"/>
    </row>
    <row r="13" spans="1:18" ht="15" customHeight="1" x14ac:dyDescent="0.3">
      <c r="A13" s="4" t="s">
        <v>33</v>
      </c>
      <c r="B13" s="15" t="s">
        <v>34</v>
      </c>
      <c r="C13" s="5" t="s">
        <v>35</v>
      </c>
      <c r="D13" s="66" t="s">
        <v>36</v>
      </c>
      <c r="E13" s="67" t="s">
        <v>37</v>
      </c>
      <c r="F13" s="45" t="s">
        <v>39</v>
      </c>
      <c r="G13" s="16" t="s">
        <v>40</v>
      </c>
      <c r="H13" s="15" t="s">
        <v>33</v>
      </c>
      <c r="I13" s="15" t="s">
        <v>34</v>
      </c>
      <c r="J13" s="12" t="s">
        <v>35</v>
      </c>
      <c r="K13" s="66" t="s">
        <v>36</v>
      </c>
      <c r="L13" s="67" t="s">
        <v>37</v>
      </c>
      <c r="M13" s="45" t="s">
        <v>39</v>
      </c>
      <c r="N13" s="16" t="s">
        <v>40</v>
      </c>
    </row>
    <row r="14" spans="1:18" x14ac:dyDescent="0.3">
      <c r="A14" s="6" t="s">
        <v>41</v>
      </c>
      <c r="B14" s="8" t="s">
        <v>42</v>
      </c>
      <c r="C14" s="36">
        <v>4</v>
      </c>
      <c r="D14" s="187"/>
      <c r="E14" s="188"/>
      <c r="F14" s="27" t="str">
        <f>IF(OR(D14="Dominant",D14="Present"),C14,"")</f>
        <v/>
      </c>
      <c r="G14" s="27" t="str">
        <f>IFERROR(F14*(E14/$I$8),"")</f>
        <v/>
      </c>
      <c r="H14" s="145" t="s">
        <v>43</v>
      </c>
      <c r="I14" s="8" t="s">
        <v>44</v>
      </c>
      <c r="J14" s="17">
        <v>2.9</v>
      </c>
      <c r="K14" s="187"/>
      <c r="L14" s="188"/>
      <c r="M14" s="27" t="str">
        <f t="shared" ref="M14:M17" si="0">IF(OR(K14="Dominant",K14="Present"),J14,"")</f>
        <v/>
      </c>
      <c r="N14" s="27" t="str">
        <f t="shared" ref="N14:N17" si="1">IFERROR(M14*(L14/$I$8),"")</f>
        <v/>
      </c>
    </row>
    <row r="15" spans="1:18" x14ac:dyDescent="0.3">
      <c r="A15" s="6" t="s">
        <v>45</v>
      </c>
      <c r="B15" s="8" t="s">
        <v>46</v>
      </c>
      <c r="C15" s="39">
        <v>2.7</v>
      </c>
      <c r="D15" s="187"/>
      <c r="E15" s="188"/>
      <c r="F15" s="27" t="str">
        <f t="shared" ref="F15:F17" si="2">IF(OR(D15="Dominant",D15="Present"),C15,"")</f>
        <v/>
      </c>
      <c r="G15" s="27" t="str">
        <f t="shared" ref="G15:G17" si="3">IFERROR(F15*(E15/$I$8),"")</f>
        <v/>
      </c>
      <c r="H15" s="59" t="s">
        <v>47</v>
      </c>
      <c r="I15" s="81" t="s">
        <v>48</v>
      </c>
      <c r="J15" s="7">
        <v>2</v>
      </c>
      <c r="K15" s="187"/>
      <c r="L15" s="188"/>
      <c r="M15" s="27" t="str">
        <f t="shared" si="0"/>
        <v/>
      </c>
      <c r="N15" s="27" t="str">
        <f t="shared" si="1"/>
        <v/>
      </c>
    </row>
    <row r="16" spans="1:18" x14ac:dyDescent="0.3">
      <c r="A16" s="6" t="s">
        <v>49</v>
      </c>
      <c r="B16" s="49" t="s">
        <v>50</v>
      </c>
      <c r="C16" s="39">
        <v>0</v>
      </c>
      <c r="D16" s="187"/>
      <c r="E16" s="188"/>
      <c r="F16" s="27" t="str">
        <f t="shared" si="2"/>
        <v/>
      </c>
      <c r="G16" s="27" t="str">
        <f t="shared" si="3"/>
        <v/>
      </c>
      <c r="H16" s="90" t="s">
        <v>51</v>
      </c>
      <c r="I16" s="81" t="s">
        <v>52</v>
      </c>
      <c r="J16" s="17">
        <v>2</v>
      </c>
      <c r="K16" s="187"/>
      <c r="L16" s="188"/>
      <c r="M16" s="27" t="str">
        <f t="shared" si="0"/>
        <v/>
      </c>
      <c r="N16" s="27" t="str">
        <f t="shared" si="1"/>
        <v/>
      </c>
    </row>
    <row r="17" spans="1:19" ht="15" thickBot="1" x14ac:dyDescent="0.35">
      <c r="A17" s="40" t="s">
        <v>53</v>
      </c>
      <c r="B17" s="14" t="s">
        <v>54</v>
      </c>
      <c r="C17" s="74">
        <v>4.4000000000000004</v>
      </c>
      <c r="D17" s="187"/>
      <c r="E17" s="188"/>
      <c r="F17" s="27" t="str">
        <f t="shared" si="2"/>
        <v/>
      </c>
      <c r="G17" s="27" t="str">
        <f t="shared" si="3"/>
        <v/>
      </c>
      <c r="H17" s="90" t="s">
        <v>55</v>
      </c>
      <c r="I17" s="81" t="s">
        <v>56</v>
      </c>
      <c r="J17" s="17">
        <v>6</v>
      </c>
      <c r="K17" s="187"/>
      <c r="L17" s="188"/>
      <c r="M17" s="27" t="str">
        <f t="shared" si="0"/>
        <v/>
      </c>
      <c r="N17" s="27" t="str">
        <f t="shared" si="1"/>
        <v/>
      </c>
    </row>
    <row r="18" spans="1:19" ht="15.75" customHeight="1" thickBot="1" x14ac:dyDescent="0.35">
      <c r="A18" s="207" t="s">
        <v>57</v>
      </c>
      <c r="B18" s="208"/>
      <c r="C18" s="208"/>
      <c r="D18" s="208"/>
      <c r="E18" s="208"/>
      <c r="F18" s="208"/>
      <c r="G18" s="208"/>
      <c r="H18" s="208"/>
      <c r="I18" s="208"/>
      <c r="J18" s="208"/>
      <c r="K18" s="208"/>
      <c r="L18" s="209"/>
      <c r="M18" s="78"/>
      <c r="N18" s="106"/>
    </row>
    <row r="19" spans="1:19" ht="15" customHeight="1" x14ac:dyDescent="0.3">
      <c r="A19" s="4" t="s">
        <v>33</v>
      </c>
      <c r="B19" s="15" t="s">
        <v>34</v>
      </c>
      <c r="C19" s="5" t="s">
        <v>35</v>
      </c>
      <c r="D19" s="66" t="s">
        <v>36</v>
      </c>
      <c r="E19" s="67" t="s">
        <v>37</v>
      </c>
      <c r="F19" s="45" t="s">
        <v>39</v>
      </c>
      <c r="G19" s="16" t="s">
        <v>40</v>
      </c>
      <c r="H19" s="4" t="s">
        <v>33</v>
      </c>
      <c r="I19" s="15" t="s">
        <v>34</v>
      </c>
      <c r="J19" s="5" t="s">
        <v>35</v>
      </c>
      <c r="K19" s="66" t="s">
        <v>36</v>
      </c>
      <c r="L19" s="67" t="s">
        <v>37</v>
      </c>
      <c r="M19" s="5" t="s">
        <v>39</v>
      </c>
      <c r="N19" s="16" t="s">
        <v>40</v>
      </c>
      <c r="P19" s="20"/>
    </row>
    <row r="20" spans="1:19" x14ac:dyDescent="0.3">
      <c r="A20" s="6" t="s">
        <v>58</v>
      </c>
      <c r="B20" s="38" t="s">
        <v>59</v>
      </c>
      <c r="C20" s="39">
        <v>6</v>
      </c>
      <c r="D20" s="187"/>
      <c r="E20" s="188"/>
      <c r="F20" s="27" t="str">
        <f t="shared" ref="F20:F27" si="4">IF(OR(D20="Dominant",D20="Present"),C20,"")</f>
        <v/>
      </c>
      <c r="G20" s="27" t="str">
        <f t="shared" ref="G20:G27" si="5">IFERROR(F20*(E20/$I$8),"")</f>
        <v/>
      </c>
      <c r="H20" s="6" t="s">
        <v>60</v>
      </c>
      <c r="I20" s="8" t="s">
        <v>61</v>
      </c>
      <c r="J20" s="36">
        <v>5</v>
      </c>
      <c r="K20" s="187"/>
      <c r="L20" s="188"/>
      <c r="M20" s="27" t="str">
        <f t="shared" ref="M20:M27" si="6">IF(OR(K20="Dominant",K20="Present"),J20,"")</f>
        <v/>
      </c>
      <c r="N20" s="27" t="str">
        <f t="shared" ref="N20:N27" si="7">IFERROR(M20*(L20/$I$8),"")</f>
        <v/>
      </c>
      <c r="P20" s="49" t="s">
        <v>62</v>
      </c>
    </row>
    <row r="21" spans="1:19" x14ac:dyDescent="0.3">
      <c r="A21" s="48" t="s">
        <v>63</v>
      </c>
      <c r="B21" s="38" t="s">
        <v>64</v>
      </c>
      <c r="C21" s="39">
        <v>5</v>
      </c>
      <c r="D21" s="187"/>
      <c r="E21" s="188"/>
      <c r="F21" s="27" t="str">
        <f t="shared" si="4"/>
        <v/>
      </c>
      <c r="G21" s="27" t="str">
        <f t="shared" si="5"/>
        <v/>
      </c>
      <c r="H21" s="6" t="s">
        <v>65</v>
      </c>
      <c r="I21" s="8" t="s">
        <v>66</v>
      </c>
      <c r="J21" s="7">
        <v>3</v>
      </c>
      <c r="K21" s="187"/>
      <c r="L21" s="188"/>
      <c r="M21" s="27" t="str">
        <f t="shared" si="6"/>
        <v/>
      </c>
      <c r="N21" s="27" t="str">
        <f t="shared" si="7"/>
        <v/>
      </c>
      <c r="P21" s="20"/>
    </row>
    <row r="22" spans="1:19" x14ac:dyDescent="0.3">
      <c r="A22" s="48" t="s">
        <v>67</v>
      </c>
      <c r="B22" s="51" t="s">
        <v>68</v>
      </c>
      <c r="C22" s="52">
        <v>6.4</v>
      </c>
      <c r="D22" s="187"/>
      <c r="E22" s="188"/>
      <c r="F22" s="27" t="str">
        <f t="shared" si="4"/>
        <v/>
      </c>
      <c r="G22" s="27" t="str">
        <f t="shared" si="5"/>
        <v/>
      </c>
      <c r="H22" s="25" t="s">
        <v>69</v>
      </c>
      <c r="I22" s="38" t="s">
        <v>70</v>
      </c>
      <c r="J22" s="39">
        <v>5.4</v>
      </c>
      <c r="K22" s="187"/>
      <c r="L22" s="188"/>
      <c r="M22" s="27" t="str">
        <f t="shared" si="6"/>
        <v/>
      </c>
      <c r="N22" s="27" t="str">
        <f t="shared" si="7"/>
        <v/>
      </c>
      <c r="P22" s="65"/>
    </row>
    <row r="23" spans="1:19" x14ac:dyDescent="0.3">
      <c r="A23" s="6" t="s">
        <v>71</v>
      </c>
      <c r="B23" s="8" t="s">
        <v>72</v>
      </c>
      <c r="C23" s="91">
        <v>4</v>
      </c>
      <c r="D23" s="187"/>
      <c r="E23" s="188"/>
      <c r="F23" s="27" t="str">
        <f t="shared" si="4"/>
        <v/>
      </c>
      <c r="G23" s="27" t="str">
        <f t="shared" si="5"/>
        <v/>
      </c>
      <c r="H23" s="25" t="s">
        <v>73</v>
      </c>
      <c r="I23" s="38" t="s">
        <v>74</v>
      </c>
      <c r="J23" s="36">
        <v>3.8</v>
      </c>
      <c r="K23" s="187"/>
      <c r="L23" s="188"/>
      <c r="M23" s="27" t="str">
        <f t="shared" si="6"/>
        <v/>
      </c>
      <c r="N23" s="27" t="str">
        <f t="shared" si="7"/>
        <v/>
      </c>
      <c r="P23" s="20"/>
    </row>
    <row r="24" spans="1:19" x14ac:dyDescent="0.3">
      <c r="A24" s="48" t="s">
        <v>75</v>
      </c>
      <c r="B24" s="38" t="s">
        <v>76</v>
      </c>
      <c r="C24" s="39">
        <v>3</v>
      </c>
      <c r="D24" s="187"/>
      <c r="E24" s="188"/>
      <c r="F24" s="27" t="str">
        <f t="shared" si="4"/>
        <v/>
      </c>
      <c r="G24" s="27" t="str">
        <f t="shared" si="5"/>
        <v/>
      </c>
      <c r="H24" s="25" t="s">
        <v>77</v>
      </c>
      <c r="I24" s="38" t="s">
        <v>78</v>
      </c>
      <c r="J24" s="39">
        <v>5.3</v>
      </c>
      <c r="K24" s="187"/>
      <c r="L24" s="188"/>
      <c r="M24" s="27" t="str">
        <f t="shared" si="6"/>
        <v/>
      </c>
      <c r="N24" s="27" t="str">
        <f t="shared" si="7"/>
        <v/>
      </c>
    </row>
    <row r="25" spans="1:19" x14ac:dyDescent="0.3">
      <c r="A25" s="48" t="s">
        <v>79</v>
      </c>
      <c r="B25" s="38" t="s">
        <v>80</v>
      </c>
      <c r="C25" s="39">
        <v>0</v>
      </c>
      <c r="D25" s="187"/>
      <c r="E25" s="188"/>
      <c r="F25" s="27" t="str">
        <f t="shared" si="4"/>
        <v/>
      </c>
      <c r="G25" s="27" t="str">
        <f t="shared" si="5"/>
        <v/>
      </c>
      <c r="H25" s="64" t="s">
        <v>81</v>
      </c>
      <c r="I25" s="38" t="s">
        <v>82</v>
      </c>
      <c r="J25" s="39">
        <v>5</v>
      </c>
      <c r="K25" s="187"/>
      <c r="L25" s="188"/>
      <c r="M25" s="27" t="str">
        <f t="shared" si="6"/>
        <v/>
      </c>
      <c r="N25" s="27" t="str">
        <f t="shared" si="7"/>
        <v/>
      </c>
    </row>
    <row r="26" spans="1:19" x14ac:dyDescent="0.3">
      <c r="A26" s="48" t="s">
        <v>83</v>
      </c>
      <c r="B26" s="38" t="s">
        <v>84</v>
      </c>
      <c r="C26" s="39">
        <v>0</v>
      </c>
      <c r="D26" s="187"/>
      <c r="E26" s="188"/>
      <c r="F26" s="27" t="str">
        <f t="shared" si="4"/>
        <v/>
      </c>
      <c r="G26" s="27" t="str">
        <f t="shared" si="5"/>
        <v/>
      </c>
      <c r="H26" s="25" t="s">
        <v>85</v>
      </c>
      <c r="I26" s="38" t="s">
        <v>86</v>
      </c>
      <c r="J26" s="39">
        <v>0.3</v>
      </c>
      <c r="K26" s="187"/>
      <c r="L26" s="188"/>
      <c r="M26" s="27" t="str">
        <f t="shared" si="6"/>
        <v/>
      </c>
      <c r="N26" s="27" t="str">
        <f t="shared" si="7"/>
        <v/>
      </c>
    </row>
    <row r="27" spans="1:19" ht="15" thickBot="1" x14ac:dyDescent="0.35">
      <c r="A27" s="76" t="s">
        <v>87</v>
      </c>
      <c r="B27" s="41" t="s">
        <v>88</v>
      </c>
      <c r="C27" s="42">
        <v>0</v>
      </c>
      <c r="D27" s="187"/>
      <c r="E27" s="188"/>
      <c r="F27" s="27" t="str">
        <f t="shared" si="4"/>
        <v/>
      </c>
      <c r="G27" s="27" t="str">
        <f t="shared" si="5"/>
        <v/>
      </c>
      <c r="H27" s="64" t="s">
        <v>89</v>
      </c>
      <c r="I27" s="51" t="s">
        <v>90</v>
      </c>
      <c r="J27" s="52">
        <v>8</v>
      </c>
      <c r="K27" s="187"/>
      <c r="L27" s="188"/>
      <c r="M27" s="27" t="str">
        <f t="shared" si="6"/>
        <v/>
      </c>
      <c r="N27" s="27" t="str">
        <f t="shared" si="7"/>
        <v/>
      </c>
    </row>
    <row r="28" spans="1:19" ht="15" thickBot="1" x14ac:dyDescent="0.35">
      <c r="A28" s="207" t="s">
        <v>91</v>
      </c>
      <c r="B28" s="208"/>
      <c r="C28" s="208"/>
      <c r="D28" s="208"/>
      <c r="E28" s="208"/>
      <c r="F28" s="208"/>
      <c r="G28" s="208"/>
      <c r="H28" s="208"/>
      <c r="I28" s="208"/>
      <c r="J28" s="208"/>
      <c r="K28" s="208"/>
      <c r="L28" s="209"/>
      <c r="M28" s="34"/>
      <c r="N28" s="35"/>
      <c r="P28" t="s">
        <v>62</v>
      </c>
    </row>
    <row r="29" spans="1:19" ht="15" customHeight="1" x14ac:dyDescent="0.3">
      <c r="A29" s="4" t="s">
        <v>33</v>
      </c>
      <c r="B29" s="15" t="s">
        <v>34</v>
      </c>
      <c r="C29" s="12" t="s">
        <v>35</v>
      </c>
      <c r="D29" s="66" t="s">
        <v>36</v>
      </c>
      <c r="E29" s="67" t="s">
        <v>37</v>
      </c>
      <c r="F29" s="5" t="s">
        <v>39</v>
      </c>
      <c r="G29" s="5" t="s">
        <v>40</v>
      </c>
      <c r="H29" s="4" t="s">
        <v>33</v>
      </c>
      <c r="I29" s="15" t="s">
        <v>34</v>
      </c>
      <c r="J29" s="5" t="s">
        <v>35</v>
      </c>
      <c r="K29" s="66" t="s">
        <v>36</v>
      </c>
      <c r="L29" s="67" t="s">
        <v>37</v>
      </c>
      <c r="M29" s="45" t="s">
        <v>39</v>
      </c>
      <c r="N29" s="16" t="s">
        <v>40</v>
      </c>
      <c r="P29" t="s">
        <v>62</v>
      </c>
    </row>
    <row r="30" spans="1:19" x14ac:dyDescent="0.3">
      <c r="A30" s="6" t="s">
        <v>92</v>
      </c>
      <c r="B30" s="8" t="s">
        <v>93</v>
      </c>
      <c r="C30" s="7">
        <v>4</v>
      </c>
      <c r="D30" s="187"/>
      <c r="E30" s="188"/>
      <c r="F30" s="27" t="str">
        <f t="shared" ref="F30:F34" si="8">IF(OR(D30="Dominant",D30="Present"),C30,"")</f>
        <v/>
      </c>
      <c r="G30" s="27" t="str">
        <f t="shared" ref="G30:G34" si="9">IFERROR(F30*(E30/$I$8),"")</f>
        <v/>
      </c>
      <c r="H30" s="162" t="s">
        <v>94</v>
      </c>
      <c r="I30" s="161" t="s">
        <v>95</v>
      </c>
      <c r="J30" s="155">
        <v>5</v>
      </c>
      <c r="K30" s="187"/>
      <c r="L30" s="188"/>
      <c r="M30" s="27" t="str">
        <f t="shared" ref="M30:M34" si="10">IF(OR(K30="Dominant",K30="Present"),J30,"")</f>
        <v/>
      </c>
      <c r="N30" s="27" t="str">
        <f t="shared" ref="N30:N34" si="11">IFERROR(M30*(L30/$I$8),"")</f>
        <v/>
      </c>
      <c r="P30" t="s">
        <v>62</v>
      </c>
    </row>
    <row r="31" spans="1:19" x14ac:dyDescent="0.3">
      <c r="A31" s="6" t="s">
        <v>96</v>
      </c>
      <c r="B31" s="8" t="s">
        <v>97</v>
      </c>
      <c r="C31" s="17">
        <v>2.2000000000000002</v>
      </c>
      <c r="D31" s="187"/>
      <c r="E31" s="188"/>
      <c r="F31" s="27" t="str">
        <f t="shared" si="8"/>
        <v/>
      </c>
      <c r="G31" s="27" t="str">
        <f t="shared" si="9"/>
        <v/>
      </c>
      <c r="H31" s="48" t="s">
        <v>98</v>
      </c>
      <c r="I31" s="8" t="s">
        <v>99</v>
      </c>
      <c r="J31" s="7">
        <v>1.5</v>
      </c>
      <c r="K31" s="187"/>
      <c r="L31" s="188"/>
      <c r="M31" s="27" t="str">
        <f t="shared" si="10"/>
        <v/>
      </c>
      <c r="N31" s="27" t="str">
        <f t="shared" si="11"/>
        <v/>
      </c>
    </row>
    <row r="32" spans="1:19" x14ac:dyDescent="0.3">
      <c r="A32" s="6" t="s">
        <v>100</v>
      </c>
      <c r="B32" s="8" t="s">
        <v>101</v>
      </c>
      <c r="C32" s="7">
        <v>2</v>
      </c>
      <c r="D32" s="187"/>
      <c r="E32" s="188"/>
      <c r="F32" s="27" t="str">
        <f t="shared" si="8"/>
        <v/>
      </c>
      <c r="G32" s="27" t="str">
        <f t="shared" si="9"/>
        <v/>
      </c>
      <c r="H32" s="146" t="s">
        <v>102</v>
      </c>
      <c r="I32" s="8" t="s">
        <v>103</v>
      </c>
      <c r="J32" s="7">
        <v>5.6</v>
      </c>
      <c r="K32" s="187"/>
      <c r="L32" s="188"/>
      <c r="M32" s="27" t="str">
        <f t="shared" si="10"/>
        <v/>
      </c>
      <c r="N32" s="27" t="str">
        <f t="shared" si="11"/>
        <v/>
      </c>
      <c r="P32" s="20"/>
      <c r="Q32" s="20"/>
      <c r="R32" s="20"/>
      <c r="S32" s="20"/>
    </row>
    <row r="33" spans="1:14" x14ac:dyDescent="0.3">
      <c r="A33" s="6" t="s">
        <v>104</v>
      </c>
      <c r="B33" s="8" t="s">
        <v>105</v>
      </c>
      <c r="C33" s="36">
        <v>0</v>
      </c>
      <c r="D33" s="187"/>
      <c r="E33" s="188"/>
      <c r="F33" s="27" t="str">
        <f t="shared" si="8"/>
        <v/>
      </c>
      <c r="G33" s="27" t="str">
        <f t="shared" si="9"/>
        <v/>
      </c>
      <c r="H33" s="6" t="s">
        <v>106</v>
      </c>
      <c r="I33" s="8" t="s">
        <v>107</v>
      </c>
      <c r="J33" s="7">
        <v>4</v>
      </c>
      <c r="K33" s="187"/>
      <c r="L33" s="188"/>
      <c r="M33" s="27" t="str">
        <f t="shared" si="10"/>
        <v/>
      </c>
      <c r="N33" s="27" t="str">
        <f t="shared" si="11"/>
        <v/>
      </c>
    </row>
    <row r="34" spans="1:14" ht="15" thickBot="1" x14ac:dyDescent="0.35">
      <c r="A34" s="48" t="s">
        <v>108</v>
      </c>
      <c r="B34" s="8" t="s">
        <v>109</v>
      </c>
      <c r="C34" s="7">
        <v>5</v>
      </c>
      <c r="D34" s="187"/>
      <c r="E34" s="188"/>
      <c r="F34" s="27" t="str">
        <f t="shared" si="8"/>
        <v/>
      </c>
      <c r="G34" s="27" t="str">
        <f t="shared" si="9"/>
        <v/>
      </c>
      <c r="H34" s="116" t="s">
        <v>110</v>
      </c>
      <c r="I34" s="117" t="s">
        <v>111</v>
      </c>
      <c r="J34" s="50">
        <v>1</v>
      </c>
      <c r="K34" s="187"/>
      <c r="L34" s="188"/>
      <c r="M34" s="27" t="str">
        <f t="shared" si="10"/>
        <v/>
      </c>
      <c r="N34" s="27" t="str">
        <f t="shared" si="11"/>
        <v/>
      </c>
    </row>
    <row r="35" spans="1:14" ht="15.75" customHeight="1" thickBot="1" x14ac:dyDescent="0.35">
      <c r="A35" s="207" t="s">
        <v>112</v>
      </c>
      <c r="B35" s="208"/>
      <c r="C35" s="208"/>
      <c r="D35" s="208"/>
      <c r="E35" s="208"/>
      <c r="F35" s="208"/>
      <c r="G35" s="208"/>
      <c r="H35" s="208"/>
      <c r="I35" s="208"/>
      <c r="J35" s="208"/>
      <c r="K35" s="208"/>
      <c r="L35" s="209"/>
      <c r="M35" s="34"/>
      <c r="N35" s="35"/>
    </row>
    <row r="36" spans="1:14" ht="15" customHeight="1" x14ac:dyDescent="0.3">
      <c r="A36" s="4" t="s">
        <v>33</v>
      </c>
      <c r="B36" s="13"/>
      <c r="C36" s="12" t="s">
        <v>35</v>
      </c>
      <c r="D36" s="66" t="s">
        <v>36</v>
      </c>
      <c r="E36" s="67" t="s">
        <v>37</v>
      </c>
      <c r="F36" s="5" t="s">
        <v>39</v>
      </c>
      <c r="G36" s="5" t="s">
        <v>40</v>
      </c>
      <c r="H36" s="4" t="s">
        <v>33</v>
      </c>
      <c r="I36" s="15" t="s">
        <v>34</v>
      </c>
      <c r="J36" s="5" t="s">
        <v>35</v>
      </c>
      <c r="K36" s="66" t="s">
        <v>36</v>
      </c>
      <c r="L36" s="67" t="s">
        <v>37</v>
      </c>
      <c r="M36" s="45" t="s">
        <v>39</v>
      </c>
      <c r="N36" s="16" t="s">
        <v>40</v>
      </c>
    </row>
    <row r="37" spans="1:14" x14ac:dyDescent="0.3">
      <c r="A37" s="6" t="s">
        <v>113</v>
      </c>
      <c r="B37" s="8" t="s">
        <v>114</v>
      </c>
      <c r="C37" s="7">
        <v>1</v>
      </c>
      <c r="D37" s="187"/>
      <c r="E37" s="188"/>
      <c r="F37" s="27" t="str">
        <f t="shared" ref="F37:F39" si="12">IF(OR(D37="Dominant",D37="Present"),C37,"")</f>
        <v/>
      </c>
      <c r="G37" s="27" t="str">
        <f t="shared" ref="G37:G39" si="13">IFERROR(F37*(E37/$I$8),"")</f>
        <v/>
      </c>
      <c r="H37" s="6" t="s">
        <v>115</v>
      </c>
      <c r="I37" s="8" t="s">
        <v>116</v>
      </c>
      <c r="J37" s="17">
        <v>2.4</v>
      </c>
      <c r="K37" s="187"/>
      <c r="L37" s="188"/>
      <c r="M37" s="27" t="str">
        <f t="shared" ref="M37:M39" si="14">IF(OR(K37="Dominant",K37="Present"),J37,"")</f>
        <v/>
      </c>
      <c r="N37" s="27" t="str">
        <f t="shared" ref="N37:N39" si="15">IFERROR(M37*(L37/$I$8),"")</f>
        <v/>
      </c>
    </row>
    <row r="38" spans="1:14" x14ac:dyDescent="0.3">
      <c r="A38" s="6" t="s">
        <v>117</v>
      </c>
      <c r="B38" s="8" t="s">
        <v>118</v>
      </c>
      <c r="C38" s="17">
        <v>7</v>
      </c>
      <c r="D38" s="187"/>
      <c r="E38" s="188"/>
      <c r="F38" s="27" t="str">
        <f t="shared" si="12"/>
        <v/>
      </c>
      <c r="G38" s="27" t="str">
        <f t="shared" si="13"/>
        <v/>
      </c>
      <c r="H38" s="6" t="s">
        <v>119</v>
      </c>
      <c r="I38" s="8" t="s">
        <v>120</v>
      </c>
      <c r="J38" s="7">
        <v>7</v>
      </c>
      <c r="K38" s="187"/>
      <c r="L38" s="188"/>
      <c r="M38" s="27" t="str">
        <f t="shared" si="14"/>
        <v/>
      </c>
      <c r="N38" s="27" t="str">
        <f t="shared" si="15"/>
        <v/>
      </c>
    </row>
    <row r="39" spans="1:14" ht="15" thickBot="1" x14ac:dyDescent="0.35">
      <c r="A39" s="98" t="s">
        <v>121</v>
      </c>
      <c r="B39" s="83" t="s">
        <v>122</v>
      </c>
      <c r="C39" s="7">
        <v>5.2</v>
      </c>
      <c r="D39" s="187"/>
      <c r="E39" s="188"/>
      <c r="F39" s="27" t="str">
        <f t="shared" si="12"/>
        <v/>
      </c>
      <c r="G39" s="27" t="str">
        <f t="shared" si="13"/>
        <v/>
      </c>
      <c r="H39" s="40" t="s">
        <v>123</v>
      </c>
      <c r="I39" s="14" t="s">
        <v>124</v>
      </c>
      <c r="J39" s="47">
        <v>8.3000000000000007</v>
      </c>
      <c r="K39" s="187"/>
      <c r="L39" s="188"/>
      <c r="M39" s="27" t="str">
        <f t="shared" si="14"/>
        <v/>
      </c>
      <c r="N39" s="27" t="str">
        <f t="shared" si="15"/>
        <v/>
      </c>
    </row>
    <row r="40" spans="1:14" ht="15" thickBot="1" x14ac:dyDescent="0.35">
      <c r="A40" s="225" t="s">
        <v>125</v>
      </c>
      <c r="B40" s="226"/>
      <c r="C40" s="226"/>
      <c r="D40" s="226"/>
      <c r="E40" s="226"/>
      <c r="F40" s="226"/>
      <c r="G40" s="226"/>
      <c r="H40" s="226"/>
      <c r="I40" s="226"/>
      <c r="J40" s="226"/>
      <c r="K40" s="226"/>
      <c r="L40" s="227"/>
      <c r="M40" s="34"/>
      <c r="N40" s="35"/>
    </row>
    <row r="41" spans="1:14" ht="15" customHeight="1" x14ac:dyDescent="0.3">
      <c r="A41" s="4" t="s">
        <v>33</v>
      </c>
      <c r="B41" s="13"/>
      <c r="C41" s="12" t="s">
        <v>35</v>
      </c>
      <c r="D41" s="66" t="s">
        <v>36</v>
      </c>
      <c r="E41" s="67" t="s">
        <v>37</v>
      </c>
      <c r="F41" s="5" t="s">
        <v>39</v>
      </c>
      <c r="G41" s="5" t="s">
        <v>40</v>
      </c>
      <c r="H41" s="4" t="s">
        <v>33</v>
      </c>
      <c r="I41" s="15" t="s">
        <v>34</v>
      </c>
      <c r="J41" s="12" t="s">
        <v>35</v>
      </c>
      <c r="K41" s="66" t="s">
        <v>36</v>
      </c>
      <c r="L41" s="67" t="s">
        <v>37</v>
      </c>
      <c r="M41" s="45" t="s">
        <v>39</v>
      </c>
      <c r="N41" s="16" t="s">
        <v>40</v>
      </c>
    </row>
    <row r="42" spans="1:14" x14ac:dyDescent="0.3">
      <c r="A42" s="189"/>
      <c r="B42" s="190"/>
      <c r="C42" s="191"/>
      <c r="D42" s="192"/>
      <c r="E42" s="193"/>
      <c r="F42" s="27" t="str">
        <f t="shared" ref="F42:F45" si="16">IF(OR(D42="Dominant",D42="Present"),C42,"")</f>
        <v/>
      </c>
      <c r="G42" s="27" t="str">
        <f t="shared" ref="G42:G45" si="17">IFERROR(F42*(E42/$I$8),"")</f>
        <v/>
      </c>
      <c r="H42" s="189"/>
      <c r="I42" s="190"/>
      <c r="J42" s="191"/>
      <c r="K42" s="192"/>
      <c r="L42" s="193"/>
      <c r="M42" s="27" t="str">
        <f t="shared" ref="M42:M45" si="18">IF(OR(K42="Dominant",K42="Present"),J42,"")</f>
        <v/>
      </c>
      <c r="N42" s="27" t="str">
        <f t="shared" ref="N42:N45" si="19">IFERROR(M42*(L42/$I$8),"")</f>
        <v/>
      </c>
    </row>
    <row r="43" spans="1:14" x14ac:dyDescent="0.3">
      <c r="A43" s="194"/>
      <c r="B43" s="195"/>
      <c r="C43" s="196"/>
      <c r="D43" s="192"/>
      <c r="E43" s="193"/>
      <c r="F43" s="27" t="str">
        <f t="shared" si="16"/>
        <v/>
      </c>
      <c r="G43" s="27" t="str">
        <f t="shared" si="17"/>
        <v/>
      </c>
      <c r="H43" s="194"/>
      <c r="I43" s="195"/>
      <c r="J43" s="196"/>
      <c r="K43" s="192"/>
      <c r="L43" s="193"/>
      <c r="M43" s="27" t="str">
        <f t="shared" si="18"/>
        <v/>
      </c>
      <c r="N43" s="27" t="str">
        <f t="shared" si="19"/>
        <v/>
      </c>
    </row>
    <row r="44" spans="1:14" x14ac:dyDescent="0.3">
      <c r="A44" s="194"/>
      <c r="B44" s="195"/>
      <c r="C44" s="196"/>
      <c r="D44" s="192"/>
      <c r="E44" s="193"/>
      <c r="F44" s="27" t="str">
        <f t="shared" si="16"/>
        <v/>
      </c>
      <c r="G44" s="27" t="str">
        <f t="shared" si="17"/>
        <v/>
      </c>
      <c r="H44" s="194"/>
      <c r="I44" s="195"/>
      <c r="J44" s="196"/>
      <c r="K44" s="192"/>
      <c r="L44" s="193"/>
      <c r="M44" s="27" t="str">
        <f t="shared" si="18"/>
        <v/>
      </c>
      <c r="N44" s="27" t="str">
        <f t="shared" si="19"/>
        <v/>
      </c>
    </row>
    <row r="45" spans="1:14" ht="13.5" customHeight="1" thickBot="1" x14ac:dyDescent="0.35">
      <c r="A45" s="194"/>
      <c r="B45" s="195"/>
      <c r="C45" s="196"/>
      <c r="D45" s="192"/>
      <c r="E45" s="193"/>
      <c r="F45" s="27" t="str">
        <f t="shared" si="16"/>
        <v/>
      </c>
      <c r="G45" s="27" t="str">
        <f t="shared" si="17"/>
        <v/>
      </c>
      <c r="H45" s="194"/>
      <c r="I45" s="195"/>
      <c r="J45" s="196"/>
      <c r="K45" s="192"/>
      <c r="L45" s="193"/>
      <c r="M45" s="27" t="str">
        <f t="shared" si="18"/>
        <v/>
      </c>
      <c r="N45" s="27" t="str">
        <f t="shared" si="19"/>
        <v/>
      </c>
    </row>
    <row r="46" spans="1:14" ht="30" customHeight="1" thickBot="1" x14ac:dyDescent="0.35">
      <c r="A46" s="127" t="s">
        <v>126</v>
      </c>
      <c r="B46" s="219"/>
      <c r="C46" s="219"/>
      <c r="D46" s="219"/>
      <c r="E46" s="219"/>
      <c r="F46" s="219"/>
      <c r="G46" s="219"/>
      <c r="H46" s="219"/>
      <c r="I46" s="219"/>
      <c r="J46" s="219"/>
      <c r="K46" s="219"/>
      <c r="L46" s="220"/>
      <c r="M46" s="92"/>
      <c r="N46" s="93"/>
    </row>
    <row r="47" spans="1:14" x14ac:dyDescent="0.3">
      <c r="A47" s="144" t="s">
        <v>127</v>
      </c>
      <c r="L47" s="73" t="s">
        <v>235</v>
      </c>
    </row>
  </sheetData>
  <sheetProtection algorithmName="SHA-512" hashValue="Ms2vYAynZcaA/R9p9/z//DxLm9Kk7t8+4bF4fhaxeSyrlXtVPt4pyqD7JHyCBCWQ9UqRTb7tRtOVo7yXlfC4lA==" saltValue="kGlS9AIPl+qfP7Tg7MhnQA==" spinCount="100000" sheet="1" objects="1" scenarios="1" insertRows="0"/>
  <mergeCells count="22">
    <mergeCell ref="B46:L46"/>
    <mergeCell ref="J4:L4"/>
    <mergeCell ref="J2:L2"/>
    <mergeCell ref="B2:H2"/>
    <mergeCell ref="A40:L40"/>
    <mergeCell ref="A35:L35"/>
    <mergeCell ref="A3:A4"/>
    <mergeCell ref="B3:E4"/>
    <mergeCell ref="J7:K7"/>
    <mergeCell ref="B7:E7"/>
    <mergeCell ref="B8:E8"/>
    <mergeCell ref="I8:L8"/>
    <mergeCell ref="C1:L1"/>
    <mergeCell ref="A9:L9"/>
    <mergeCell ref="A28:L28"/>
    <mergeCell ref="A12:L12"/>
    <mergeCell ref="A18:L18"/>
    <mergeCell ref="G3:H4"/>
    <mergeCell ref="A10:L10"/>
    <mergeCell ref="I5:L5"/>
    <mergeCell ref="J3:L3"/>
    <mergeCell ref="B5:E5"/>
  </mergeCells>
  <conditionalFormatting sqref="E14">
    <cfRule type="expression" dxfId="67" priority="19">
      <formula>D14="Dominant"</formula>
    </cfRule>
    <cfRule type="expression" dxfId="66" priority="20">
      <formula>D14="Present"</formula>
    </cfRule>
  </conditionalFormatting>
  <conditionalFormatting sqref="E15:E17">
    <cfRule type="expression" dxfId="65" priority="17">
      <formula>D15="Dominant"</formula>
    </cfRule>
    <cfRule type="expression" dxfId="64" priority="18">
      <formula>D15="Present"</formula>
    </cfRule>
  </conditionalFormatting>
  <conditionalFormatting sqref="E20:E27">
    <cfRule type="expression" dxfId="63" priority="15">
      <formula>D20="Dominant"</formula>
    </cfRule>
    <cfRule type="expression" dxfId="62" priority="16">
      <formula>D20="Present"</formula>
    </cfRule>
  </conditionalFormatting>
  <conditionalFormatting sqref="E30:E34">
    <cfRule type="expression" dxfId="61" priority="13">
      <formula>D30="Dominant"</formula>
    </cfRule>
    <cfRule type="expression" dxfId="60" priority="14">
      <formula>D30="Present"</formula>
    </cfRule>
  </conditionalFormatting>
  <conditionalFormatting sqref="E37:E39">
    <cfRule type="expression" dxfId="59" priority="11">
      <formula>D37="Dominant"</formula>
    </cfRule>
    <cfRule type="expression" dxfId="58" priority="12">
      <formula>D37="Present"</formula>
    </cfRule>
  </conditionalFormatting>
  <conditionalFormatting sqref="L14">
    <cfRule type="expression" dxfId="57" priority="9">
      <formula>K14="Dominant"</formula>
    </cfRule>
    <cfRule type="expression" dxfId="56" priority="10">
      <formula>K14="Present"</formula>
    </cfRule>
  </conditionalFormatting>
  <conditionalFormatting sqref="L15:L17">
    <cfRule type="expression" dxfId="55" priority="7">
      <formula>K15="Dominant"</formula>
    </cfRule>
    <cfRule type="expression" dxfId="54" priority="8">
      <formula>K15="Present"</formula>
    </cfRule>
  </conditionalFormatting>
  <conditionalFormatting sqref="L20:L27">
    <cfRule type="expression" dxfId="53" priority="5">
      <formula>K20="Dominant"</formula>
    </cfRule>
    <cfRule type="expression" dxfId="52" priority="6">
      <formula>K20="Present"</formula>
    </cfRule>
  </conditionalFormatting>
  <conditionalFormatting sqref="L30:L34">
    <cfRule type="expression" dxfId="51" priority="3">
      <formula>K30="Dominant"</formula>
    </cfRule>
    <cfRule type="expression" dxfId="50" priority="4">
      <formula>K30="Present"</formula>
    </cfRule>
  </conditionalFormatting>
  <conditionalFormatting sqref="L37:L39">
    <cfRule type="expression" dxfId="49" priority="1">
      <formula>K37="Dominant"</formula>
    </cfRule>
    <cfRule type="expression" dxfId="48" priority="2">
      <formula>K37="Present"</formula>
    </cfRule>
  </conditionalFormatting>
  <dataValidations count="2">
    <dataValidation type="list" showInputMessage="1" showErrorMessage="1" sqref="D10 D40 K10 K40" xr:uid="{14BBD324-4A33-467B-BB31-F28C34475EC5}">
      <formula1>"Prominent,-"</formula1>
    </dataValidation>
    <dataValidation type="list" showInputMessage="1" showErrorMessage="1" sqref="D14:D17 D20:D27 D30:D34 D37:D39 D42:D45 K14:K17 K20:K27 K30:K34 K37:K39 K42:K45" xr:uid="{946BCA84-B4DB-49E6-85D1-349EA62DB2F9}">
      <formula1>"Dominant,Present,-"</formula1>
    </dataValidation>
  </dataValidations>
  <pageMargins left="0.45" right="0.45" top="0.5" bottom="0.5" header="0.3" footer="0.3"/>
  <pageSetup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08743-82EE-484F-8D55-3DE6A2278FFA}">
  <sheetPr>
    <pageSetUpPr fitToPage="1"/>
  </sheetPr>
  <dimension ref="A1:T46"/>
  <sheetViews>
    <sheetView zoomScaleNormal="100" workbookViewId="0">
      <selection activeCell="B45" sqref="B45:L45"/>
    </sheetView>
  </sheetViews>
  <sheetFormatPr defaultColWidth="8.88671875" defaultRowHeight="14.4" x14ac:dyDescent="0.3"/>
  <cols>
    <col min="1" max="1" width="32.88671875" customWidth="1"/>
    <col min="2" max="2" width="32.33203125" customWidth="1"/>
    <col min="3" max="3" width="7.6640625" customWidth="1"/>
    <col min="4" max="4" width="11.6640625" style="2" customWidth="1"/>
    <col min="5" max="5" width="12.6640625" customWidth="1"/>
    <col min="6" max="6" width="12.109375" hidden="1" customWidth="1"/>
    <col min="7" max="7" width="11" hidden="1" customWidth="1"/>
    <col min="8" max="8" width="32.88671875" customWidth="1"/>
    <col min="9" max="9" width="31.5546875" customWidth="1"/>
    <col min="10" max="10" width="7.6640625" customWidth="1"/>
    <col min="11" max="11" width="11.6640625" customWidth="1"/>
    <col min="12" max="12" width="12.6640625" customWidth="1"/>
    <col min="13" max="13" width="12.109375" hidden="1" customWidth="1"/>
    <col min="14" max="14" width="11" hidden="1" customWidth="1"/>
    <col min="17" max="17" width="25.44140625" customWidth="1"/>
  </cols>
  <sheetData>
    <row r="1" spans="1:16" ht="16.2" thickBot="1" x14ac:dyDescent="0.35">
      <c r="A1" s="149" t="s">
        <v>128</v>
      </c>
      <c r="B1" s="183"/>
      <c r="C1" s="183"/>
      <c r="D1" s="183" t="s">
        <v>129</v>
      </c>
      <c r="E1" s="183"/>
      <c r="F1" s="183"/>
      <c r="G1" s="183"/>
      <c r="H1" s="183"/>
      <c r="I1" s="183"/>
      <c r="J1" s="183"/>
      <c r="K1" s="183"/>
      <c r="L1" s="184"/>
      <c r="M1" s="3" t="s">
        <v>16</v>
      </c>
      <c r="N1" s="84"/>
    </row>
    <row r="2" spans="1:16" ht="15" customHeight="1" x14ac:dyDescent="0.3">
      <c r="A2" s="125" t="s">
        <v>17</v>
      </c>
      <c r="B2" s="248"/>
      <c r="C2" s="249"/>
      <c r="D2" s="249"/>
      <c r="E2" s="249"/>
      <c r="F2" s="249"/>
      <c r="G2" s="249"/>
      <c r="H2" s="250"/>
      <c r="I2" s="128" t="s">
        <v>18</v>
      </c>
      <c r="J2" s="251"/>
      <c r="K2" s="249"/>
      <c r="L2" s="252"/>
      <c r="M2" s="85"/>
      <c r="N2" s="86"/>
      <c r="O2" s="28"/>
      <c r="P2" s="28"/>
    </row>
    <row r="3" spans="1:16" ht="15" customHeight="1" x14ac:dyDescent="0.3">
      <c r="A3" s="228" t="s">
        <v>19</v>
      </c>
      <c r="B3" s="230"/>
      <c r="C3" s="231"/>
      <c r="D3" s="231"/>
      <c r="E3" s="232"/>
      <c r="F3" s="26"/>
      <c r="G3" s="210" t="s">
        <v>20</v>
      </c>
      <c r="H3" s="210"/>
      <c r="I3" s="129" t="s">
        <v>21</v>
      </c>
      <c r="J3" s="213"/>
      <c r="K3" s="214"/>
      <c r="L3" s="215"/>
      <c r="M3" s="85"/>
      <c r="N3" s="86"/>
    </row>
    <row r="4" spans="1:16" ht="15.6" x14ac:dyDescent="0.3">
      <c r="A4" s="229"/>
      <c r="B4" s="233"/>
      <c r="C4" s="234"/>
      <c r="D4" s="234"/>
      <c r="E4" s="235"/>
      <c r="F4" s="26"/>
      <c r="G4" s="210"/>
      <c r="H4" s="210"/>
      <c r="I4" s="129" t="s">
        <v>22</v>
      </c>
      <c r="J4" s="213"/>
      <c r="K4" s="214"/>
      <c r="L4" s="215"/>
      <c r="M4" s="85"/>
      <c r="N4" s="86"/>
    </row>
    <row r="5" spans="1:16" ht="15" customHeight="1" thickBot="1" x14ac:dyDescent="0.35">
      <c r="A5" s="126" t="s">
        <v>23</v>
      </c>
      <c r="B5" s="216"/>
      <c r="C5" s="217"/>
      <c r="D5" s="217"/>
      <c r="E5" s="218"/>
      <c r="F5" s="124"/>
      <c r="G5" s="130"/>
      <c r="H5" s="130" t="s">
        <v>24</v>
      </c>
      <c r="I5" s="211"/>
      <c r="J5" s="211"/>
      <c r="K5" s="211"/>
      <c r="L5" s="212"/>
      <c r="M5" s="85"/>
      <c r="N5" s="86"/>
    </row>
    <row r="6" spans="1:16" ht="15" customHeight="1" x14ac:dyDescent="0.3">
      <c r="A6" s="94" t="s">
        <v>25</v>
      </c>
      <c r="B6" s="55"/>
      <c r="C6" s="55"/>
      <c r="D6" s="95"/>
      <c r="E6" s="55"/>
      <c r="F6" s="55"/>
      <c r="G6" s="55"/>
      <c r="H6" s="55"/>
      <c r="I6" s="55"/>
      <c r="J6" s="55"/>
      <c r="K6" s="55"/>
      <c r="L6" s="31"/>
      <c r="M6" s="56"/>
      <c r="N6" s="9"/>
    </row>
    <row r="7" spans="1:16" s="1" customFormat="1" ht="15" customHeight="1" x14ac:dyDescent="0.3">
      <c r="A7" s="165" t="s">
        <v>26</v>
      </c>
      <c r="B7" s="237" t="e">
        <f>AVERAGE(F25:F28,M25:M27,F31:F34,M31:M33,F16:F22,M16:M22,F12:F13,M12:M13,F37:F38,M37:M38,F41:F44,M41:M44)</f>
        <v>#DIV/0!</v>
      </c>
      <c r="C7" s="237"/>
      <c r="D7" s="237"/>
      <c r="E7" s="237"/>
      <c r="F7" s="167"/>
      <c r="G7" s="167"/>
      <c r="H7" s="169" t="s">
        <v>27</v>
      </c>
      <c r="I7" s="166">
        <f>SUM(G25:G28,N25:N27,G31:G34,N31:N33,G16:G22,N16:N22,G12:G13,N12:N13,G37:G38,N37:N38,G41:G44,N41:N44)</f>
        <v>0</v>
      </c>
      <c r="J7" s="236" t="s">
        <v>28</v>
      </c>
      <c r="K7" s="236"/>
      <c r="L7" s="174" t="str">
        <f>IF(I8=0,"",
IF(AND(I7&gt;=0,I7&lt;=2),"Low",
IF(AND(I7&gt;2,I7&lt;=4.7),"Medium",
IF(AND(I7&gt;4.7,I7&lt;=7),"High",
IF(AND(I7&gt;7),"Exceptional",0)))))</f>
        <v/>
      </c>
      <c r="M7" s="71"/>
      <c r="N7" s="87"/>
    </row>
    <row r="8" spans="1:16" ht="15.6" x14ac:dyDescent="0.3">
      <c r="A8" s="165" t="s">
        <v>29</v>
      </c>
      <c r="B8" s="238">
        <f>(COUNTIF(A10:L44,"Dominant"))+(COUNTIF(A10:L44,"Present"))</f>
        <v>0</v>
      </c>
      <c r="C8" s="238"/>
      <c r="D8" s="238"/>
      <c r="E8" s="238"/>
      <c r="F8" s="167"/>
      <c r="G8" s="167"/>
      <c r="H8" s="170" t="s">
        <v>30</v>
      </c>
      <c r="I8" s="256">
        <f>SUM(E25:E28,L25:L27,E31:E34,L31:L33,E16:E22,L16:L22,E12:E13,L12:L13,E37:E38,L37:L38,E41:E44,L41:L44)</f>
        <v>0</v>
      </c>
      <c r="J8" s="256"/>
      <c r="K8" s="256"/>
      <c r="L8" s="256"/>
      <c r="M8" s="8"/>
      <c r="N8" s="9"/>
    </row>
    <row r="9" spans="1:16" ht="30" customHeight="1" thickBot="1" x14ac:dyDescent="0.35">
      <c r="A9" s="243" t="s">
        <v>130</v>
      </c>
      <c r="B9" s="244"/>
      <c r="C9" s="244"/>
      <c r="D9" s="244"/>
      <c r="E9" s="244"/>
      <c r="F9" s="244"/>
      <c r="G9" s="244"/>
      <c r="H9" s="244"/>
      <c r="I9" s="244"/>
      <c r="J9" s="244"/>
      <c r="K9" s="244"/>
      <c r="L9" s="245"/>
      <c r="M9" s="8"/>
      <c r="N9" s="9"/>
    </row>
    <row r="10" spans="1:16" ht="15" thickBot="1" x14ac:dyDescent="0.35">
      <c r="A10" s="207" t="s">
        <v>32</v>
      </c>
      <c r="B10" s="208"/>
      <c r="C10" s="208"/>
      <c r="D10" s="208"/>
      <c r="E10" s="208"/>
      <c r="F10" s="208"/>
      <c r="G10" s="208"/>
      <c r="H10" s="208"/>
      <c r="I10" s="208"/>
      <c r="J10" s="208"/>
      <c r="K10" s="208"/>
      <c r="L10" s="209"/>
      <c r="M10" s="56"/>
      <c r="N10" s="57"/>
    </row>
    <row r="11" spans="1:16" ht="15" customHeight="1" x14ac:dyDescent="0.3">
      <c r="A11" s="4" t="s">
        <v>33</v>
      </c>
      <c r="B11" s="15" t="s">
        <v>34</v>
      </c>
      <c r="C11" s="12" t="s">
        <v>35</v>
      </c>
      <c r="D11" s="66" t="s">
        <v>36</v>
      </c>
      <c r="E11" s="67" t="s">
        <v>37</v>
      </c>
      <c r="F11" s="5" t="s">
        <v>39</v>
      </c>
      <c r="G11" s="5" t="s">
        <v>40</v>
      </c>
      <c r="H11" s="4" t="s">
        <v>33</v>
      </c>
      <c r="I11" s="15" t="s">
        <v>34</v>
      </c>
      <c r="J11" s="12" t="s">
        <v>35</v>
      </c>
      <c r="K11" s="66" t="s">
        <v>36</v>
      </c>
      <c r="L11" s="67" t="s">
        <v>37</v>
      </c>
      <c r="M11" s="5" t="s">
        <v>39</v>
      </c>
      <c r="N11" s="16" t="s">
        <v>40</v>
      </c>
    </row>
    <row r="12" spans="1:16" x14ac:dyDescent="0.3">
      <c r="A12" s="48" t="s">
        <v>131</v>
      </c>
      <c r="B12" s="49" t="s">
        <v>132</v>
      </c>
      <c r="C12" s="50">
        <v>0</v>
      </c>
      <c r="D12" s="187"/>
      <c r="E12" s="188"/>
      <c r="F12" s="27" t="str">
        <f>IF(OR(D12="Dominant",D12="Present"),C12,"")</f>
        <v/>
      </c>
      <c r="G12" s="27" t="str">
        <f>IFERROR(F12*(E12/$I$8),"")</f>
        <v/>
      </c>
      <c r="H12" s="6" t="s">
        <v>133</v>
      </c>
      <c r="I12" s="8" t="s">
        <v>134</v>
      </c>
      <c r="J12" s="53">
        <v>2.1</v>
      </c>
      <c r="K12" s="187"/>
      <c r="L12" s="188"/>
      <c r="M12" s="27" t="str">
        <f>IF(OR(K12="Dominant",K12="Present"),J12,"")</f>
        <v/>
      </c>
      <c r="N12" s="27" t="str">
        <f>IFERROR(M12*(L12/$I$8),"")</f>
        <v/>
      </c>
    </row>
    <row r="13" spans="1:16" x14ac:dyDescent="0.3">
      <c r="A13" s="6" t="s">
        <v>135</v>
      </c>
      <c r="B13" s="80" t="s">
        <v>136</v>
      </c>
      <c r="C13" s="39">
        <v>8</v>
      </c>
      <c r="D13" s="187"/>
      <c r="E13" s="188"/>
      <c r="F13" s="27" t="str">
        <f>IF(OR(D13="Dominant",D13="Present"),C13,"")</f>
        <v/>
      </c>
      <c r="G13" s="27" t="str">
        <f>IFERROR(F13*(E13/$I$8),"")</f>
        <v/>
      </c>
      <c r="H13" s="48" t="s">
        <v>137</v>
      </c>
      <c r="I13" s="8" t="s">
        <v>138</v>
      </c>
      <c r="J13" s="17">
        <v>0</v>
      </c>
      <c r="K13" s="187"/>
      <c r="L13" s="188"/>
      <c r="M13" s="27" t="str">
        <f>IF(OR(K13="Dominant",K13="Present"),J13,"")</f>
        <v/>
      </c>
      <c r="N13" s="27" t="str">
        <f>IFERROR(M13*(L13/$I$8),"")</f>
        <v/>
      </c>
    </row>
    <row r="14" spans="1:16" ht="15.75" customHeight="1" x14ac:dyDescent="0.3">
      <c r="A14" s="207" t="s">
        <v>38</v>
      </c>
      <c r="B14" s="208"/>
      <c r="C14" s="208"/>
      <c r="D14" s="208"/>
      <c r="E14" s="208"/>
      <c r="F14" s="208"/>
      <c r="G14" s="208"/>
      <c r="H14" s="246"/>
      <c r="I14" s="246"/>
      <c r="J14" s="246"/>
      <c r="K14" s="246"/>
      <c r="L14" s="247"/>
      <c r="M14" s="75"/>
      <c r="N14" s="88"/>
    </row>
    <row r="15" spans="1:16" ht="15" customHeight="1" x14ac:dyDescent="0.3">
      <c r="A15" s="4" t="s">
        <v>33</v>
      </c>
      <c r="B15" s="15" t="s">
        <v>34</v>
      </c>
      <c r="C15" s="5" t="s">
        <v>35</v>
      </c>
      <c r="D15" s="66" t="s">
        <v>36</v>
      </c>
      <c r="E15" s="67" t="s">
        <v>37</v>
      </c>
      <c r="F15" s="5" t="s">
        <v>39</v>
      </c>
      <c r="G15" s="5" t="s">
        <v>40</v>
      </c>
      <c r="H15" s="135" t="s">
        <v>33</v>
      </c>
      <c r="I15" s="58" t="s">
        <v>34</v>
      </c>
      <c r="J15" s="136" t="s">
        <v>35</v>
      </c>
      <c r="K15" s="66" t="s">
        <v>36</v>
      </c>
      <c r="L15" s="137" t="s">
        <v>37</v>
      </c>
      <c r="M15" s="5" t="s">
        <v>39</v>
      </c>
      <c r="N15" s="16" t="s">
        <v>40</v>
      </c>
    </row>
    <row r="16" spans="1:16" x14ac:dyDescent="0.3">
      <c r="A16" s="48" t="s">
        <v>139</v>
      </c>
      <c r="B16" s="49" t="s">
        <v>140</v>
      </c>
      <c r="C16" s="53">
        <v>4</v>
      </c>
      <c r="D16" s="187"/>
      <c r="E16" s="188"/>
      <c r="F16" s="27" t="str">
        <f>IF(OR(D16="Dominant",D16="Present"),C16,"")</f>
        <v/>
      </c>
      <c r="G16" s="27" t="str">
        <f>IFERROR(F16*(E16/$I$8),"")</f>
        <v/>
      </c>
      <c r="H16" s="148" t="s">
        <v>141</v>
      </c>
      <c r="I16" s="8" t="s">
        <v>142</v>
      </c>
      <c r="J16" s="7">
        <v>3</v>
      </c>
      <c r="K16" s="187"/>
      <c r="L16" s="188"/>
      <c r="M16" s="27" t="str">
        <f t="shared" ref="M16:M22" si="0">IF(OR(K16="Dominant",K16="Present"),J16,"")</f>
        <v/>
      </c>
      <c r="N16" s="27" t="str">
        <f t="shared" ref="N16:N22" si="1">IFERROR(M16*(L16/$I$8),"")</f>
        <v/>
      </c>
    </row>
    <row r="17" spans="1:20" x14ac:dyDescent="0.3">
      <c r="A17" s="48" t="s">
        <v>143</v>
      </c>
      <c r="B17" s="49" t="s">
        <v>144</v>
      </c>
      <c r="C17" s="53">
        <v>7</v>
      </c>
      <c r="D17" s="187"/>
      <c r="E17" s="188"/>
      <c r="F17" s="27" t="str">
        <f t="shared" ref="F17:F22" si="2">IF(OR(D17="Dominant",D17="Present"),C17,"")</f>
        <v/>
      </c>
      <c r="G17" s="27" t="str">
        <f t="shared" ref="G17:G22" si="3">IFERROR(F17*(E17/$I$8),"")</f>
        <v/>
      </c>
      <c r="H17" s="59" t="s">
        <v>145</v>
      </c>
      <c r="I17" s="8" t="s">
        <v>146</v>
      </c>
      <c r="J17" s="53">
        <v>3.6</v>
      </c>
      <c r="K17" s="187"/>
      <c r="L17" s="188"/>
      <c r="M17" s="27" t="str">
        <f t="shared" si="0"/>
        <v/>
      </c>
      <c r="N17" s="27" t="str">
        <f t="shared" si="1"/>
        <v/>
      </c>
      <c r="Q17" t="s">
        <v>62</v>
      </c>
      <c r="R17" t="s">
        <v>62</v>
      </c>
      <c r="S17" t="s">
        <v>62</v>
      </c>
    </row>
    <row r="18" spans="1:20" x14ac:dyDescent="0.3">
      <c r="A18" s="116" t="s">
        <v>147</v>
      </c>
      <c r="B18" s="117" t="s">
        <v>148</v>
      </c>
      <c r="C18" s="53">
        <v>9</v>
      </c>
      <c r="D18" s="187"/>
      <c r="E18" s="188"/>
      <c r="F18" s="27" t="str">
        <f t="shared" si="2"/>
        <v/>
      </c>
      <c r="G18" s="27" t="str">
        <f t="shared" si="3"/>
        <v/>
      </c>
      <c r="H18" s="156" t="s">
        <v>149</v>
      </c>
      <c r="I18" s="8" t="s">
        <v>150</v>
      </c>
      <c r="J18" s="17">
        <v>5.2</v>
      </c>
      <c r="K18" s="187"/>
      <c r="L18" s="188"/>
      <c r="M18" s="27" t="str">
        <f t="shared" si="0"/>
        <v/>
      </c>
      <c r="N18" s="27" t="str">
        <f t="shared" si="1"/>
        <v/>
      </c>
      <c r="T18" s="242"/>
    </row>
    <row r="19" spans="1:20" x14ac:dyDescent="0.3">
      <c r="A19" s="48" t="s">
        <v>45</v>
      </c>
      <c r="B19" s="49" t="s">
        <v>46</v>
      </c>
      <c r="C19" s="50">
        <v>3</v>
      </c>
      <c r="D19" s="187"/>
      <c r="E19" s="188"/>
      <c r="F19" s="27" t="str">
        <f t="shared" si="2"/>
        <v/>
      </c>
      <c r="G19" s="27" t="str">
        <f t="shared" si="3"/>
        <v/>
      </c>
      <c r="H19" s="59" t="s">
        <v>47</v>
      </c>
      <c r="I19" s="81" t="s">
        <v>48</v>
      </c>
      <c r="J19" s="7">
        <v>2</v>
      </c>
      <c r="K19" s="187"/>
      <c r="L19" s="188"/>
      <c r="M19" s="27" t="str">
        <f t="shared" si="0"/>
        <v/>
      </c>
      <c r="N19" s="27" t="str">
        <f t="shared" si="1"/>
        <v/>
      </c>
      <c r="T19" s="242"/>
    </row>
    <row r="20" spans="1:20" x14ac:dyDescent="0.3">
      <c r="A20" s="48" t="s">
        <v>49</v>
      </c>
      <c r="B20" s="49" t="s">
        <v>50</v>
      </c>
      <c r="C20" s="50">
        <v>0</v>
      </c>
      <c r="D20" s="187"/>
      <c r="E20" s="188"/>
      <c r="F20" s="27" t="str">
        <f t="shared" si="2"/>
        <v/>
      </c>
      <c r="G20" s="27" t="str">
        <f t="shared" si="3"/>
        <v/>
      </c>
      <c r="H20" s="59" t="s">
        <v>51</v>
      </c>
      <c r="I20" s="81" t="s">
        <v>52</v>
      </c>
      <c r="J20" s="7">
        <v>2</v>
      </c>
      <c r="K20" s="187"/>
      <c r="L20" s="188"/>
      <c r="M20" s="27" t="str">
        <f t="shared" si="0"/>
        <v/>
      </c>
      <c r="N20" s="27" t="str">
        <f t="shared" si="1"/>
        <v/>
      </c>
    </row>
    <row r="21" spans="1:20" x14ac:dyDescent="0.3">
      <c r="A21" s="48" t="s">
        <v>151</v>
      </c>
      <c r="B21" s="8" t="s">
        <v>152</v>
      </c>
      <c r="C21" s="7">
        <v>7</v>
      </c>
      <c r="D21" s="187"/>
      <c r="E21" s="188"/>
      <c r="F21" s="27" t="str">
        <f t="shared" si="2"/>
        <v/>
      </c>
      <c r="G21" s="27" t="str">
        <f t="shared" si="3"/>
        <v/>
      </c>
      <c r="H21" s="59" t="s">
        <v>55</v>
      </c>
      <c r="I21" s="81" t="s">
        <v>153</v>
      </c>
      <c r="J21" s="7">
        <v>6</v>
      </c>
      <c r="K21" s="187"/>
      <c r="L21" s="188"/>
      <c r="M21" s="27" t="str">
        <f t="shared" si="0"/>
        <v/>
      </c>
      <c r="N21" s="27" t="str">
        <f t="shared" si="1"/>
        <v/>
      </c>
    </row>
    <row r="22" spans="1:20" ht="15" thickBot="1" x14ac:dyDescent="0.35">
      <c r="A22" s="6" t="s">
        <v>154</v>
      </c>
      <c r="B22" s="8" t="s">
        <v>155</v>
      </c>
      <c r="C22" s="7">
        <v>0</v>
      </c>
      <c r="D22" s="187"/>
      <c r="E22" s="188"/>
      <c r="F22" s="27" t="str">
        <f t="shared" si="2"/>
        <v/>
      </c>
      <c r="G22" s="27" t="str">
        <f t="shared" si="3"/>
        <v/>
      </c>
      <c r="H22" s="157" t="s">
        <v>53</v>
      </c>
      <c r="I22" s="139" t="s">
        <v>54</v>
      </c>
      <c r="J22" s="140">
        <v>4.4000000000000004</v>
      </c>
      <c r="K22" s="197"/>
      <c r="L22" s="198"/>
      <c r="M22" s="27" t="str">
        <f t="shared" si="0"/>
        <v/>
      </c>
      <c r="N22" s="27" t="str">
        <f t="shared" si="1"/>
        <v/>
      </c>
      <c r="O22" s="20"/>
    </row>
    <row r="23" spans="1:20" ht="15" thickBot="1" x14ac:dyDescent="0.35">
      <c r="A23" s="178" t="s">
        <v>57</v>
      </c>
      <c r="B23" s="179"/>
      <c r="C23" s="179"/>
      <c r="D23" s="179"/>
      <c r="E23" s="179"/>
      <c r="F23" s="179"/>
      <c r="G23" s="179"/>
      <c r="H23" s="185"/>
      <c r="I23" s="185"/>
      <c r="J23" s="185"/>
      <c r="K23" s="185"/>
      <c r="L23" s="186"/>
      <c r="M23" s="55"/>
      <c r="N23" s="31"/>
    </row>
    <row r="24" spans="1:20" ht="15" customHeight="1" x14ac:dyDescent="0.3">
      <c r="A24" s="18" t="s">
        <v>33</v>
      </c>
      <c r="B24" s="13" t="s">
        <v>34</v>
      </c>
      <c r="C24" s="12" t="s">
        <v>35</v>
      </c>
      <c r="D24" s="66" t="s">
        <v>36</v>
      </c>
      <c r="E24" s="82" t="s">
        <v>37</v>
      </c>
      <c r="F24" s="5" t="s">
        <v>39</v>
      </c>
      <c r="G24" s="5" t="s">
        <v>40</v>
      </c>
      <c r="H24" s="4" t="s">
        <v>33</v>
      </c>
      <c r="I24" s="15" t="s">
        <v>34</v>
      </c>
      <c r="J24" s="5" t="s">
        <v>35</v>
      </c>
      <c r="K24" s="66" t="s">
        <v>36</v>
      </c>
      <c r="L24" s="67" t="s">
        <v>37</v>
      </c>
      <c r="M24" s="5" t="s">
        <v>39</v>
      </c>
      <c r="N24" s="16" t="s">
        <v>40</v>
      </c>
      <c r="T24" t="s">
        <v>62</v>
      </c>
    </row>
    <row r="25" spans="1:20" x14ac:dyDescent="0.3">
      <c r="A25" s="123" t="s">
        <v>63</v>
      </c>
      <c r="B25" s="51" t="s">
        <v>64</v>
      </c>
      <c r="C25" s="52">
        <v>5</v>
      </c>
      <c r="D25" s="187"/>
      <c r="E25" s="188"/>
      <c r="F25" s="27" t="str">
        <f t="shared" ref="F25:F28" si="4">IF(OR(D25="Dominant",D25="Present"),C25,"")</f>
        <v/>
      </c>
      <c r="G25" s="27" t="str">
        <f t="shared" ref="G25:G28" si="5">IFERROR(F25*(E25/$I$8),"")</f>
        <v/>
      </c>
      <c r="H25" s="48" t="s">
        <v>79</v>
      </c>
      <c r="I25" s="51" t="s">
        <v>80</v>
      </c>
      <c r="J25" s="52">
        <v>0</v>
      </c>
      <c r="K25" s="187"/>
      <c r="L25" s="188"/>
      <c r="M25" s="27" t="str">
        <f t="shared" ref="M25:M27" si="6">IF(OR(K25="Dominant",K25="Present"),J25,"")</f>
        <v/>
      </c>
      <c r="N25" s="27" t="str">
        <f t="shared" ref="N25:N27" si="7">IFERROR(M25*(L25/$I$8),"")</f>
        <v/>
      </c>
    </row>
    <row r="26" spans="1:20" x14ac:dyDescent="0.3">
      <c r="A26" s="62" t="s">
        <v>156</v>
      </c>
      <c r="B26" s="51" t="s">
        <v>157</v>
      </c>
      <c r="C26" s="52">
        <v>6.4</v>
      </c>
      <c r="D26" s="187"/>
      <c r="E26" s="188"/>
      <c r="F26" s="27" t="str">
        <f t="shared" si="4"/>
        <v/>
      </c>
      <c r="G26" s="27" t="str">
        <f t="shared" si="5"/>
        <v/>
      </c>
      <c r="H26" s="48" t="s">
        <v>87</v>
      </c>
      <c r="I26" s="49" t="s">
        <v>88</v>
      </c>
      <c r="J26" s="53">
        <v>0</v>
      </c>
      <c r="K26" s="187"/>
      <c r="L26" s="188"/>
      <c r="M26" s="27" t="str">
        <f t="shared" si="6"/>
        <v/>
      </c>
      <c r="N26" s="27" t="str">
        <f t="shared" si="7"/>
        <v/>
      </c>
    </row>
    <row r="27" spans="1:20" x14ac:dyDescent="0.3">
      <c r="A27" s="48" t="s">
        <v>158</v>
      </c>
      <c r="B27" s="51" t="s">
        <v>159</v>
      </c>
      <c r="C27" s="52">
        <v>4</v>
      </c>
      <c r="D27" s="187"/>
      <c r="E27" s="188"/>
      <c r="F27" s="27" t="str">
        <f t="shared" si="4"/>
        <v/>
      </c>
      <c r="G27" s="27" t="str">
        <f t="shared" si="5"/>
        <v/>
      </c>
      <c r="H27" s="48" t="s">
        <v>160</v>
      </c>
      <c r="I27" s="51" t="s">
        <v>161</v>
      </c>
      <c r="J27" s="52">
        <v>0.3</v>
      </c>
      <c r="K27" s="187"/>
      <c r="L27" s="188"/>
      <c r="M27" s="27" t="str">
        <f t="shared" si="6"/>
        <v/>
      </c>
      <c r="N27" s="27" t="str">
        <f t="shared" si="7"/>
        <v/>
      </c>
    </row>
    <row r="28" spans="1:20" ht="15" customHeight="1" x14ac:dyDescent="0.3">
      <c r="A28" s="48" t="s">
        <v>75</v>
      </c>
      <c r="B28" s="51" t="s">
        <v>76</v>
      </c>
      <c r="C28" s="52">
        <v>3</v>
      </c>
      <c r="D28" s="187"/>
      <c r="E28" s="188"/>
      <c r="F28" s="27" t="str">
        <f t="shared" si="4"/>
        <v/>
      </c>
      <c r="G28" s="27" t="str">
        <f t="shared" si="5"/>
        <v/>
      </c>
      <c r="H28" s="119"/>
      <c r="I28" s="96"/>
      <c r="J28" s="96"/>
      <c r="K28" s="96"/>
      <c r="L28" s="141"/>
      <c r="M28" s="56"/>
      <c r="N28" s="57"/>
    </row>
    <row r="29" spans="1:20" ht="15" thickBot="1" x14ac:dyDescent="0.35">
      <c r="A29" s="178" t="s">
        <v>91</v>
      </c>
      <c r="B29" s="179"/>
      <c r="C29" s="179"/>
      <c r="D29" s="179"/>
      <c r="E29" s="179"/>
      <c r="F29" s="179"/>
      <c r="G29" s="179"/>
      <c r="H29" s="185"/>
      <c r="I29" s="185"/>
      <c r="J29" s="185"/>
      <c r="K29" s="185"/>
      <c r="L29" s="186"/>
      <c r="M29" s="55"/>
      <c r="N29" s="31"/>
    </row>
    <row r="30" spans="1:20" ht="15" customHeight="1" x14ac:dyDescent="0.3">
      <c r="A30" s="18" t="s">
        <v>33</v>
      </c>
      <c r="B30" s="13" t="s">
        <v>34</v>
      </c>
      <c r="C30" s="12" t="s">
        <v>35</v>
      </c>
      <c r="D30" s="66" t="s">
        <v>36</v>
      </c>
      <c r="E30" s="82" t="s">
        <v>37</v>
      </c>
      <c r="F30" s="45" t="s">
        <v>39</v>
      </c>
      <c r="G30" s="5" t="s">
        <v>40</v>
      </c>
      <c r="H30" s="4" t="s">
        <v>33</v>
      </c>
      <c r="I30" s="15" t="s">
        <v>34</v>
      </c>
      <c r="J30" s="5" t="s">
        <v>35</v>
      </c>
      <c r="K30" s="66" t="s">
        <v>36</v>
      </c>
      <c r="L30" s="67" t="s">
        <v>37</v>
      </c>
      <c r="M30" s="5" t="s">
        <v>39</v>
      </c>
      <c r="N30" s="16" t="s">
        <v>40</v>
      </c>
    </row>
    <row r="31" spans="1:20" x14ac:dyDescent="0.3">
      <c r="A31" s="6" t="s">
        <v>162</v>
      </c>
      <c r="B31" s="8" t="s">
        <v>163</v>
      </c>
      <c r="C31" s="36">
        <v>6</v>
      </c>
      <c r="D31" s="187"/>
      <c r="E31" s="188"/>
      <c r="F31" s="27" t="str">
        <f t="shared" ref="F31:F34" si="8">IF(OR(D31="Dominant",D31="Present"),C31,"")</f>
        <v/>
      </c>
      <c r="G31" s="27" t="str">
        <f t="shared" ref="G31:G34" si="9">IFERROR(F31*(E31/$I$8),"")</f>
        <v/>
      </c>
      <c r="H31" s="6" t="s">
        <v>164</v>
      </c>
      <c r="I31" s="8" t="s">
        <v>103</v>
      </c>
      <c r="J31" s="36">
        <v>5</v>
      </c>
      <c r="K31" s="187"/>
      <c r="L31" s="188"/>
      <c r="M31" s="27" t="str">
        <f t="shared" ref="M31:M33" si="10">IF(OR(K31="Dominant",K31="Present"),J31,"")</f>
        <v/>
      </c>
      <c r="N31" s="27" t="str">
        <f t="shared" ref="N31:N33" si="11">IFERROR(M31*(L31/$I$8),"")</f>
        <v/>
      </c>
    </row>
    <row r="32" spans="1:20" x14ac:dyDescent="0.3">
      <c r="A32" s="6" t="s">
        <v>100</v>
      </c>
      <c r="B32" s="8" t="s">
        <v>101</v>
      </c>
      <c r="C32" s="17">
        <v>2</v>
      </c>
      <c r="D32" s="187"/>
      <c r="E32" s="188"/>
      <c r="F32" s="27" t="str">
        <f t="shared" si="8"/>
        <v/>
      </c>
      <c r="G32" s="27" t="str">
        <f t="shared" si="9"/>
        <v/>
      </c>
      <c r="H32" s="6" t="s">
        <v>165</v>
      </c>
      <c r="I32" s="8" t="s">
        <v>166</v>
      </c>
      <c r="J32" s="17">
        <v>8</v>
      </c>
      <c r="K32" s="187"/>
      <c r="L32" s="188"/>
      <c r="M32" s="27" t="str">
        <f t="shared" si="10"/>
        <v/>
      </c>
      <c r="N32" s="27" t="str">
        <f t="shared" si="11"/>
        <v/>
      </c>
      <c r="P32" s="20"/>
    </row>
    <row r="33" spans="1:19" x14ac:dyDescent="0.3">
      <c r="A33" s="162" t="s">
        <v>167</v>
      </c>
      <c r="B33" s="161" t="s">
        <v>168</v>
      </c>
      <c r="C33" s="36">
        <v>5.2</v>
      </c>
      <c r="D33" s="187"/>
      <c r="E33" s="188"/>
      <c r="F33" s="27" t="str">
        <f t="shared" si="8"/>
        <v/>
      </c>
      <c r="G33" s="27" t="str">
        <f t="shared" si="9"/>
        <v/>
      </c>
      <c r="H33" s="77" t="s">
        <v>169</v>
      </c>
      <c r="I33" s="8" t="s">
        <v>170</v>
      </c>
      <c r="J33" s="17">
        <v>1</v>
      </c>
      <c r="K33" s="187"/>
      <c r="L33" s="188"/>
      <c r="M33" s="27" t="str">
        <f t="shared" si="10"/>
        <v/>
      </c>
      <c r="N33" s="27" t="str">
        <f t="shared" si="11"/>
        <v/>
      </c>
    </row>
    <row r="34" spans="1:19" x14ac:dyDescent="0.3">
      <c r="A34" s="6" t="s">
        <v>171</v>
      </c>
      <c r="B34" s="8" t="s">
        <v>172</v>
      </c>
      <c r="C34" s="7">
        <v>2.2999999999999998</v>
      </c>
      <c r="D34" s="187"/>
      <c r="E34" s="188"/>
      <c r="F34" s="27" t="str">
        <f t="shared" si="8"/>
        <v/>
      </c>
      <c r="G34" s="27" t="str">
        <f t="shared" si="9"/>
        <v/>
      </c>
      <c r="H34" s="119"/>
      <c r="I34" s="96"/>
      <c r="J34" s="96"/>
      <c r="K34" s="142"/>
      <c r="L34" s="143"/>
      <c r="M34" s="56"/>
      <c r="N34" s="57"/>
    </row>
    <row r="35" spans="1:19" ht="15" thickBot="1" x14ac:dyDescent="0.35">
      <c r="A35" s="178" t="s">
        <v>112</v>
      </c>
      <c r="B35" s="179"/>
      <c r="C35" s="179"/>
      <c r="D35" s="179"/>
      <c r="E35" s="179"/>
      <c r="F35" s="179"/>
      <c r="G35" s="179"/>
      <c r="H35" s="181"/>
      <c r="I35" s="181"/>
      <c r="J35" s="181"/>
      <c r="K35" s="181"/>
      <c r="L35" s="182"/>
      <c r="M35" s="34"/>
      <c r="N35" s="35"/>
    </row>
    <row r="36" spans="1:19" ht="15" customHeight="1" x14ac:dyDescent="0.3">
      <c r="A36" s="18" t="s">
        <v>33</v>
      </c>
      <c r="B36" s="13" t="s">
        <v>34</v>
      </c>
      <c r="C36" s="12" t="s">
        <v>35</v>
      </c>
      <c r="D36" s="66" t="s">
        <v>36</v>
      </c>
      <c r="E36" s="82" t="s">
        <v>37</v>
      </c>
      <c r="F36" s="45" t="s">
        <v>39</v>
      </c>
      <c r="G36" s="16" t="s">
        <v>40</v>
      </c>
      <c r="H36" s="13" t="s">
        <v>33</v>
      </c>
      <c r="I36" s="13" t="s">
        <v>34</v>
      </c>
      <c r="J36" s="12" t="s">
        <v>35</v>
      </c>
      <c r="K36" s="66" t="s">
        <v>36</v>
      </c>
      <c r="L36" s="82" t="s">
        <v>37</v>
      </c>
      <c r="M36" s="5" t="s">
        <v>39</v>
      </c>
      <c r="N36" s="16" t="s">
        <v>40</v>
      </c>
    </row>
    <row r="37" spans="1:19" x14ac:dyDescent="0.3">
      <c r="A37" s="6" t="s">
        <v>113</v>
      </c>
      <c r="B37" s="38" t="s">
        <v>114</v>
      </c>
      <c r="C37" s="39">
        <v>1</v>
      </c>
      <c r="D37" s="187"/>
      <c r="E37" s="188"/>
      <c r="F37" s="27" t="str">
        <f t="shared" ref="F37:F38" si="12">IF(OR(D37="Dominant",D37="Present"),C37,"")</f>
        <v/>
      </c>
      <c r="G37" s="27" t="str">
        <f t="shared" ref="G37:G38" si="13">IFERROR(F37*(E37/$I$8),"")</f>
        <v/>
      </c>
      <c r="H37" s="54" t="s">
        <v>119</v>
      </c>
      <c r="I37" s="49" t="s">
        <v>120</v>
      </c>
      <c r="J37" s="53">
        <v>7</v>
      </c>
      <c r="K37" s="187"/>
      <c r="L37" s="188"/>
      <c r="M37" s="27" t="str">
        <f t="shared" ref="M37:M38" si="14">IF(OR(K37="Dominant",K37="Present"),J37,"")</f>
        <v/>
      </c>
      <c r="N37" s="27" t="str">
        <f>IFERROR(M37*(L37/$I$8),"")</f>
        <v/>
      </c>
    </row>
    <row r="38" spans="1:19" ht="15" thickBot="1" x14ac:dyDescent="0.35">
      <c r="A38" s="97" t="s">
        <v>173</v>
      </c>
      <c r="B38" s="60" t="s">
        <v>174</v>
      </c>
      <c r="C38" s="61">
        <v>5</v>
      </c>
      <c r="D38" s="187"/>
      <c r="E38" s="188"/>
      <c r="F38" s="27" t="str">
        <f t="shared" si="12"/>
        <v/>
      </c>
      <c r="G38" s="27" t="str">
        <f t="shared" si="13"/>
        <v/>
      </c>
      <c r="H38" s="63" t="s">
        <v>175</v>
      </c>
      <c r="I38" s="60" t="s">
        <v>176</v>
      </c>
      <c r="J38" s="61">
        <v>2</v>
      </c>
      <c r="K38" s="187"/>
      <c r="L38" s="188"/>
      <c r="M38" s="27" t="str">
        <f t="shared" si="14"/>
        <v/>
      </c>
      <c r="N38" s="27" t="str">
        <f t="shared" ref="N38" si="15">IFERROR(M38*(L38/$I$8),"")</f>
        <v/>
      </c>
      <c r="Q38" s="20"/>
      <c r="R38" s="20"/>
      <c r="S38" s="20"/>
    </row>
    <row r="39" spans="1:19" s="20" customFormat="1" ht="15" thickBot="1" x14ac:dyDescent="0.35">
      <c r="A39" s="175" t="s">
        <v>125</v>
      </c>
      <c r="B39" s="176"/>
      <c r="C39" s="176"/>
      <c r="D39" s="176"/>
      <c r="E39" s="176"/>
      <c r="F39" s="176"/>
      <c r="G39" s="176"/>
      <c r="H39" s="176"/>
      <c r="I39" s="176"/>
      <c r="J39" s="176"/>
      <c r="K39" s="176"/>
      <c r="L39" s="177"/>
      <c r="M39" s="34"/>
      <c r="N39" s="35"/>
      <c r="Q39"/>
      <c r="R39"/>
      <c r="S39"/>
    </row>
    <row r="40" spans="1:19" ht="15" customHeight="1" x14ac:dyDescent="0.3">
      <c r="A40" s="4" t="s">
        <v>33</v>
      </c>
      <c r="B40" s="13" t="s">
        <v>34</v>
      </c>
      <c r="C40" s="12" t="s">
        <v>35</v>
      </c>
      <c r="D40" s="66" t="s">
        <v>36</v>
      </c>
      <c r="E40" s="67" t="s">
        <v>37</v>
      </c>
      <c r="F40" s="5" t="s">
        <v>39</v>
      </c>
      <c r="G40" s="5" t="s">
        <v>40</v>
      </c>
      <c r="H40" s="4" t="s">
        <v>33</v>
      </c>
      <c r="I40" s="15" t="s">
        <v>34</v>
      </c>
      <c r="J40" s="12" t="s">
        <v>35</v>
      </c>
      <c r="K40" s="66" t="s">
        <v>36</v>
      </c>
      <c r="L40" s="67" t="s">
        <v>37</v>
      </c>
      <c r="M40" s="45" t="s">
        <v>39</v>
      </c>
      <c r="N40" s="16" t="s">
        <v>40</v>
      </c>
    </row>
    <row r="41" spans="1:19" x14ac:dyDescent="0.3">
      <c r="A41" s="189"/>
      <c r="B41" s="190"/>
      <c r="C41" s="191"/>
      <c r="D41" s="192"/>
      <c r="E41" s="193"/>
      <c r="F41" s="27" t="str">
        <f t="shared" ref="F41:F44" si="16">IF(OR(D41="Dominant",D41="Present"),C41,"")</f>
        <v/>
      </c>
      <c r="G41" s="27" t="str">
        <f t="shared" ref="G41:G44" si="17">IFERROR(F41*(E41/$I$8),"")</f>
        <v/>
      </c>
      <c r="H41" s="189"/>
      <c r="I41" s="190"/>
      <c r="J41" s="191"/>
      <c r="K41" s="192"/>
      <c r="L41" s="193"/>
      <c r="M41" s="27" t="str">
        <f t="shared" ref="M41:M44" si="18">IF(OR(K41="Dominant",K41="Present"),J41,"")</f>
        <v/>
      </c>
      <c r="N41" s="27" t="str">
        <f t="shared" ref="N41:N44" si="19">IFERROR(M41*(L41/$I$8),"")</f>
        <v/>
      </c>
    </row>
    <row r="42" spans="1:19" x14ac:dyDescent="0.3">
      <c r="A42" s="194"/>
      <c r="B42" s="195"/>
      <c r="C42" s="196"/>
      <c r="D42" s="192"/>
      <c r="E42" s="193"/>
      <c r="F42" s="27" t="str">
        <f t="shared" si="16"/>
        <v/>
      </c>
      <c r="G42" s="27" t="str">
        <f t="shared" si="17"/>
        <v/>
      </c>
      <c r="H42" s="194"/>
      <c r="I42" s="195"/>
      <c r="J42" s="196"/>
      <c r="K42" s="192"/>
      <c r="L42" s="193"/>
      <c r="M42" s="27" t="str">
        <f t="shared" si="18"/>
        <v/>
      </c>
      <c r="N42" s="27" t="str">
        <f t="shared" si="19"/>
        <v/>
      </c>
    </row>
    <row r="43" spans="1:19" x14ac:dyDescent="0.3">
      <c r="A43" s="194"/>
      <c r="B43" s="195"/>
      <c r="C43" s="196"/>
      <c r="D43" s="192"/>
      <c r="E43" s="193"/>
      <c r="F43" s="27" t="str">
        <f t="shared" si="16"/>
        <v/>
      </c>
      <c r="G43" s="27" t="str">
        <f t="shared" si="17"/>
        <v/>
      </c>
      <c r="H43" s="194"/>
      <c r="I43" s="195"/>
      <c r="J43" s="196"/>
      <c r="K43" s="192"/>
      <c r="L43" s="193"/>
      <c r="M43" s="27" t="str">
        <f t="shared" si="18"/>
        <v/>
      </c>
      <c r="N43" s="27" t="str">
        <f t="shared" si="19"/>
        <v/>
      </c>
    </row>
    <row r="44" spans="1:19" ht="15" thickBot="1" x14ac:dyDescent="0.35">
      <c r="A44" s="194"/>
      <c r="B44" s="195"/>
      <c r="C44" s="196"/>
      <c r="D44" s="192"/>
      <c r="E44" s="193"/>
      <c r="F44" s="27" t="str">
        <f t="shared" si="16"/>
        <v/>
      </c>
      <c r="G44" s="27" t="str">
        <f t="shared" si="17"/>
        <v/>
      </c>
      <c r="H44" s="194"/>
      <c r="I44" s="195"/>
      <c r="J44" s="196"/>
      <c r="K44" s="192"/>
      <c r="L44" s="193"/>
      <c r="M44" s="27" t="str">
        <f t="shared" si="18"/>
        <v/>
      </c>
      <c r="N44" s="27" t="str">
        <f t="shared" si="19"/>
        <v/>
      </c>
    </row>
    <row r="45" spans="1:19" ht="30.6" customHeight="1" thickBot="1" x14ac:dyDescent="0.35">
      <c r="A45" s="127" t="s">
        <v>126</v>
      </c>
      <c r="B45" s="253"/>
      <c r="C45" s="254"/>
      <c r="D45" s="254"/>
      <c r="E45" s="254"/>
      <c r="F45" s="254"/>
      <c r="G45" s="254"/>
      <c r="H45" s="254"/>
      <c r="I45" s="254"/>
      <c r="J45" s="254"/>
      <c r="K45" s="254"/>
      <c r="L45" s="255"/>
      <c r="M45" s="92"/>
      <c r="N45" s="93"/>
    </row>
    <row r="46" spans="1:19" x14ac:dyDescent="0.3">
      <c r="A46" s="147" t="s">
        <v>177</v>
      </c>
      <c r="L46" s="73" t="s">
        <v>235</v>
      </c>
    </row>
  </sheetData>
  <sheetProtection algorithmName="SHA-512" hashValue="av3fjYoM5H+86RY2R2BbgUNqAXzyAzW+clcFsbq/gUr4Zr/Fa06m7WaKytb6ZR9AVeWKpuJ4kuf/d7tPx5JD8w==" saltValue="/sT1fV4bd4zJDSGrDEA7nw==" spinCount="100000" sheet="1" objects="1" scenarios="1" insertRows="0"/>
  <mergeCells count="18">
    <mergeCell ref="B2:H2"/>
    <mergeCell ref="J2:L2"/>
    <mergeCell ref="B45:L45"/>
    <mergeCell ref="A3:A4"/>
    <mergeCell ref="B3:E4"/>
    <mergeCell ref="J3:L3"/>
    <mergeCell ref="J4:L4"/>
    <mergeCell ref="G3:H4"/>
    <mergeCell ref="J7:K7"/>
    <mergeCell ref="I8:L8"/>
    <mergeCell ref="B8:E8"/>
    <mergeCell ref="B7:E7"/>
    <mergeCell ref="T18:T19"/>
    <mergeCell ref="A9:L9"/>
    <mergeCell ref="A10:L10"/>
    <mergeCell ref="A14:L14"/>
    <mergeCell ref="I5:L5"/>
    <mergeCell ref="B5:E5"/>
  </mergeCells>
  <conditionalFormatting sqref="E12">
    <cfRule type="expression" dxfId="47" priority="29">
      <formula>D12="Dominant"</formula>
    </cfRule>
    <cfRule type="expression" dxfId="46" priority="31">
      <formula>D12="Present"</formula>
    </cfRule>
  </conditionalFormatting>
  <conditionalFormatting sqref="E16:E22">
    <cfRule type="expression" dxfId="45" priority="23">
      <formula>D16="Dominant"</formula>
    </cfRule>
    <cfRule type="expression" dxfId="44" priority="24">
      <formula>D16="Present"</formula>
    </cfRule>
  </conditionalFormatting>
  <conditionalFormatting sqref="E13">
    <cfRule type="expression" dxfId="43" priority="21">
      <formula>D13="Dominant"</formula>
    </cfRule>
    <cfRule type="expression" dxfId="42" priority="22">
      <formula>D13="Present"</formula>
    </cfRule>
  </conditionalFormatting>
  <conditionalFormatting sqref="E25:E28">
    <cfRule type="expression" dxfId="41" priority="19">
      <formula>D25="Dominant"</formula>
    </cfRule>
    <cfRule type="expression" dxfId="40" priority="20">
      <formula>D25="Present"</formula>
    </cfRule>
  </conditionalFormatting>
  <conditionalFormatting sqref="E31:E34">
    <cfRule type="expression" dxfId="39" priority="15">
      <formula>D31="Dominant"</formula>
    </cfRule>
    <cfRule type="expression" dxfId="38" priority="16">
      <formula>D31="Present"</formula>
    </cfRule>
  </conditionalFormatting>
  <conditionalFormatting sqref="E37:E38">
    <cfRule type="expression" dxfId="37" priority="13">
      <formula>D37="Dominant"</formula>
    </cfRule>
    <cfRule type="expression" dxfId="36" priority="14">
      <formula>D37="Present"</formula>
    </cfRule>
  </conditionalFormatting>
  <conditionalFormatting sqref="L12">
    <cfRule type="expression" dxfId="35" priority="11">
      <formula>K12="Dominant"</formula>
    </cfRule>
    <cfRule type="expression" dxfId="34" priority="12">
      <formula>K12="Present"</formula>
    </cfRule>
  </conditionalFormatting>
  <conditionalFormatting sqref="L13">
    <cfRule type="expression" dxfId="33" priority="9">
      <formula>K13="Dominant"</formula>
    </cfRule>
    <cfRule type="expression" dxfId="32" priority="10">
      <formula>K13="Present"</formula>
    </cfRule>
  </conditionalFormatting>
  <conditionalFormatting sqref="L16:L22">
    <cfRule type="expression" dxfId="31" priority="7">
      <formula>K16="Dominant"</formula>
    </cfRule>
    <cfRule type="expression" dxfId="30" priority="8">
      <formula>K16="Present"</formula>
    </cfRule>
  </conditionalFormatting>
  <conditionalFormatting sqref="L25:L27">
    <cfRule type="expression" dxfId="29" priority="5">
      <formula>K25="Dominant"</formula>
    </cfRule>
    <cfRule type="expression" dxfId="28" priority="6">
      <formula>K25="Present"</formula>
    </cfRule>
  </conditionalFormatting>
  <conditionalFormatting sqref="L31:L33">
    <cfRule type="expression" dxfId="27" priority="3">
      <formula>K31="Dominant"</formula>
    </cfRule>
    <cfRule type="expression" dxfId="26" priority="4">
      <formula>K31="Present"</formula>
    </cfRule>
  </conditionalFormatting>
  <conditionalFormatting sqref="L37:L38">
    <cfRule type="expression" dxfId="25" priority="1">
      <formula>K37="Dominant"</formula>
    </cfRule>
    <cfRule type="expression" dxfId="24" priority="2">
      <formula>K37="Present"</formula>
    </cfRule>
  </conditionalFormatting>
  <dataValidations count="2">
    <dataValidation type="list" showInputMessage="1" showErrorMessage="1" sqref="D39 K10 D10 K39" xr:uid="{C241128D-7A42-43E1-9299-E871C94E1393}">
      <formula1>"Prominent,-"</formula1>
    </dataValidation>
    <dataValidation type="list" showInputMessage="1" showErrorMessage="1" sqref="D12:D13 D16:D22 D25:D28 D31:D34 D37:D38 D41:D44 K12:K13 K16:K22 K25:K27 K31:K33 K37:K38 K41:K44" xr:uid="{0853D3A0-7F88-456A-B18B-7E8C07A7A3DA}">
      <formula1>"Dominant,Present,-"</formula1>
    </dataValidation>
  </dataValidations>
  <pageMargins left="0.45" right="0.45" top="0.5" bottom="0.5" header="0.3" footer="0.3"/>
  <pageSetup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239E1-A8E9-480C-96DF-DAED72F731C8}">
  <sheetPr>
    <pageSetUpPr fitToPage="1"/>
  </sheetPr>
  <dimension ref="A1:U49"/>
  <sheetViews>
    <sheetView zoomScaleNormal="100" workbookViewId="0">
      <selection activeCell="K35" sqref="K35"/>
    </sheetView>
  </sheetViews>
  <sheetFormatPr defaultRowHeight="14.4" x14ac:dyDescent="0.3"/>
  <cols>
    <col min="1" max="1" width="32.88671875" customWidth="1"/>
    <col min="2" max="2" width="32.6640625" customWidth="1"/>
    <col min="3" max="3" width="7.6640625" customWidth="1"/>
    <col min="4" max="4" width="11.6640625" style="2" customWidth="1"/>
    <col min="5" max="5" width="12.6640625" customWidth="1"/>
    <col min="6" max="6" width="13" hidden="1" customWidth="1"/>
    <col min="7" max="7" width="11.6640625" hidden="1" customWidth="1"/>
    <col min="8" max="8" width="32.88671875" customWidth="1"/>
    <col min="9" max="9" width="31.5546875" customWidth="1"/>
    <col min="10" max="10" width="7.6640625" customWidth="1"/>
    <col min="11" max="11" width="11.6640625" customWidth="1"/>
    <col min="12" max="12" width="12.6640625" customWidth="1"/>
    <col min="13" max="13" width="13" hidden="1" customWidth="1"/>
    <col min="14" max="14" width="11.6640625" hidden="1" customWidth="1"/>
    <col min="16" max="16" width="12.6640625" customWidth="1"/>
  </cols>
  <sheetData>
    <row r="1" spans="1:18" ht="16.2" thickBot="1" x14ac:dyDescent="0.35">
      <c r="A1" s="103" t="s">
        <v>178</v>
      </c>
      <c r="B1" s="104"/>
      <c r="C1" s="104"/>
      <c r="D1" s="104"/>
      <c r="E1" s="104" t="s">
        <v>179</v>
      </c>
      <c r="F1" s="104"/>
      <c r="G1" s="104"/>
      <c r="H1" s="104"/>
      <c r="I1" s="104"/>
      <c r="J1" s="104"/>
      <c r="K1" s="104"/>
      <c r="L1" s="105"/>
      <c r="M1" s="158" t="s">
        <v>180</v>
      </c>
      <c r="N1" s="49"/>
      <c r="O1" s="49"/>
    </row>
    <row r="2" spans="1:18" ht="15" customHeight="1" x14ac:dyDescent="0.3">
      <c r="A2" s="125" t="s">
        <v>17</v>
      </c>
      <c r="B2" s="248"/>
      <c r="C2" s="249"/>
      <c r="D2" s="249"/>
      <c r="E2" s="249"/>
      <c r="F2" s="249"/>
      <c r="G2" s="249"/>
      <c r="H2" s="250"/>
      <c r="I2" s="128" t="s">
        <v>18</v>
      </c>
      <c r="J2" s="248"/>
      <c r="K2" s="249"/>
      <c r="L2" s="252"/>
      <c r="M2" s="158"/>
      <c r="N2" s="158"/>
      <c r="O2" s="160"/>
      <c r="P2" s="28"/>
    </row>
    <row r="3" spans="1:18" ht="15" customHeight="1" x14ac:dyDescent="0.3">
      <c r="A3" s="228" t="s">
        <v>19</v>
      </c>
      <c r="B3" s="230"/>
      <c r="C3" s="231"/>
      <c r="D3" s="231"/>
      <c r="E3" s="232"/>
      <c r="F3" s="26"/>
      <c r="G3" s="210" t="s">
        <v>20</v>
      </c>
      <c r="H3" s="210"/>
      <c r="I3" s="129" t="s">
        <v>21</v>
      </c>
      <c r="J3" s="213"/>
      <c r="K3" s="214"/>
      <c r="L3" s="215"/>
      <c r="M3" s="158"/>
      <c r="N3" s="158"/>
      <c r="O3" s="49"/>
    </row>
    <row r="4" spans="1:18" ht="15.6" x14ac:dyDescent="0.3">
      <c r="A4" s="229"/>
      <c r="B4" s="233"/>
      <c r="C4" s="234"/>
      <c r="D4" s="234"/>
      <c r="E4" s="235"/>
      <c r="F4" s="26"/>
      <c r="G4" s="210"/>
      <c r="H4" s="210"/>
      <c r="I4" s="129" t="s">
        <v>22</v>
      </c>
      <c r="J4" s="213"/>
      <c r="K4" s="214"/>
      <c r="L4" s="215"/>
      <c r="M4" s="158"/>
      <c r="N4" s="158"/>
      <c r="O4" s="49"/>
    </row>
    <row r="5" spans="1:18" ht="15" customHeight="1" thickBot="1" x14ac:dyDescent="0.35">
      <c r="A5" s="126" t="s">
        <v>23</v>
      </c>
      <c r="B5" s="216"/>
      <c r="C5" s="217"/>
      <c r="D5" s="217"/>
      <c r="E5" s="218"/>
      <c r="F5" s="124"/>
      <c r="G5" s="130"/>
      <c r="H5" s="130" t="s">
        <v>24</v>
      </c>
      <c r="I5" s="211"/>
      <c r="J5" s="211"/>
      <c r="K5" s="211"/>
      <c r="L5" s="212"/>
      <c r="M5" s="158"/>
      <c r="N5" s="158"/>
      <c r="O5" s="49"/>
    </row>
    <row r="6" spans="1:18" ht="15" customHeight="1" x14ac:dyDescent="0.3">
      <c r="A6" s="94" t="s">
        <v>25</v>
      </c>
      <c r="B6" s="55"/>
      <c r="C6" s="55"/>
      <c r="D6" s="95"/>
      <c r="E6" s="55"/>
      <c r="F6" s="55"/>
      <c r="G6" s="55"/>
      <c r="H6" s="55"/>
      <c r="I6" s="55"/>
      <c r="J6" s="55"/>
      <c r="K6" s="55"/>
      <c r="L6" s="31"/>
      <c r="M6" s="49"/>
      <c r="N6" s="49"/>
      <c r="O6" s="8"/>
    </row>
    <row r="7" spans="1:18" ht="15" customHeight="1" x14ac:dyDescent="0.3">
      <c r="A7" s="171" t="s">
        <v>26</v>
      </c>
      <c r="B7" s="265" t="e">
        <f>AVERAGE(F30:F32,M30:M31,F35:F38,M35:M38,F23:F27,M23:M27,F12:F20,M12:M20,F41:F41,M41:M41,F44:F47,M44:M47)</f>
        <v>#DIV/0!</v>
      </c>
      <c r="C7" s="265"/>
      <c r="D7" s="265"/>
      <c r="E7" s="265"/>
      <c r="F7" s="167"/>
      <c r="G7" s="167"/>
      <c r="H7" s="169" t="s">
        <v>27</v>
      </c>
      <c r="I7" s="166">
        <f>SUM(G30:G32,N30:N31,G35:G38,N35:N37,G23:G27,N23:N27,G12:G20,N12:N20,G41:G41,N41:N41,G44:G47,N44:N47)</f>
        <v>0</v>
      </c>
      <c r="J7" s="264" t="s">
        <v>28</v>
      </c>
      <c r="K7" s="264"/>
      <c r="L7" s="174" t="str">
        <f>IF(I8=0,"",
IF(AND(I7&gt;=0,I7&lt;=2),"Low",
IF(AND(I7&gt;2,I7&lt;=4.7),"Medium",
IF(AND(I7&gt;4.7,I7&lt;=7),"High",
IF(AND(I7&gt;7),"Exceptional",0)))))</f>
        <v/>
      </c>
      <c r="M7" s="20"/>
      <c r="N7" s="20"/>
    </row>
    <row r="8" spans="1:18" s="1" customFormat="1" ht="15" customHeight="1" x14ac:dyDescent="0.3">
      <c r="A8" s="171" t="s">
        <v>29</v>
      </c>
      <c r="B8" s="238">
        <f>(COUNTIF(A10:L47,"Dominant"))+(COUNTIF(A10:L47,"Present"))</f>
        <v>0</v>
      </c>
      <c r="C8" s="238"/>
      <c r="D8" s="238"/>
      <c r="E8" s="238"/>
      <c r="F8" s="168"/>
      <c r="G8" s="168"/>
      <c r="H8" s="170" t="s">
        <v>30</v>
      </c>
      <c r="I8" s="266">
        <f>SUM(E30:E32,L30:L31,E35:E38,L35:L37,E23:E27,L23:L27,E12:E20,L12:L20,E41:E41,L41:L41,E44:E47,L44:L47)</f>
        <v>0</v>
      </c>
      <c r="J8" s="266"/>
      <c r="K8" s="266"/>
      <c r="L8" s="267"/>
      <c r="M8" s="159"/>
      <c r="N8" s="159"/>
    </row>
    <row r="9" spans="1:18" ht="31.5" customHeight="1" thickBot="1" x14ac:dyDescent="0.35">
      <c r="A9" s="258" t="s">
        <v>181</v>
      </c>
      <c r="B9" s="259"/>
      <c r="C9" s="259"/>
      <c r="D9" s="259"/>
      <c r="E9" s="259"/>
      <c r="F9" s="259"/>
      <c r="G9" s="259"/>
      <c r="H9" s="259"/>
      <c r="I9" s="259"/>
      <c r="J9" s="259"/>
      <c r="K9" s="259"/>
      <c r="L9" s="260"/>
      <c r="M9" s="20"/>
      <c r="N9" s="20"/>
    </row>
    <row r="10" spans="1:18" ht="15" thickBot="1" x14ac:dyDescent="0.35">
      <c r="A10" s="261" t="s">
        <v>32</v>
      </c>
      <c r="B10" s="262"/>
      <c r="C10" s="262"/>
      <c r="D10" s="262"/>
      <c r="E10" s="262"/>
      <c r="F10" s="262"/>
      <c r="G10" s="262"/>
      <c r="H10" s="262"/>
      <c r="I10" s="262"/>
      <c r="J10" s="262"/>
      <c r="K10" s="262"/>
      <c r="L10" s="263"/>
      <c r="M10" s="55"/>
      <c r="N10" s="31"/>
      <c r="P10" s="24"/>
      <c r="R10" s="180"/>
    </row>
    <row r="11" spans="1:18" ht="15" customHeight="1" x14ac:dyDescent="0.3">
      <c r="A11" s="4" t="s">
        <v>33</v>
      </c>
      <c r="B11" s="15" t="s">
        <v>34</v>
      </c>
      <c r="C11" s="12" t="s">
        <v>35</v>
      </c>
      <c r="D11" s="66" t="s">
        <v>36</v>
      </c>
      <c r="E11" s="67" t="s">
        <v>37</v>
      </c>
      <c r="F11" s="5" t="s">
        <v>39</v>
      </c>
      <c r="G11" s="5" t="s">
        <v>40</v>
      </c>
      <c r="H11" s="4" t="s">
        <v>33</v>
      </c>
      <c r="I11" s="15" t="s">
        <v>34</v>
      </c>
      <c r="J11" s="5" t="s">
        <v>35</v>
      </c>
      <c r="K11" s="66" t="s">
        <v>36</v>
      </c>
      <c r="L11" s="67" t="s">
        <v>37</v>
      </c>
      <c r="M11" s="15"/>
      <c r="N11" s="44"/>
    </row>
    <row r="12" spans="1:18" x14ac:dyDescent="0.3">
      <c r="A12" s="6" t="s">
        <v>182</v>
      </c>
      <c r="B12" s="8" t="s">
        <v>183</v>
      </c>
      <c r="C12" s="17">
        <v>5</v>
      </c>
      <c r="D12" s="187"/>
      <c r="E12" s="188"/>
      <c r="F12" s="27" t="str">
        <f t="shared" ref="F12:F20" si="0">IF(OR(D12="Dominant",D12="Present"),C12,"")</f>
        <v/>
      </c>
      <c r="G12" s="27" t="str">
        <f t="shared" ref="G12:G20" si="1">IFERROR(F12*(E12/$I$8),"")</f>
        <v/>
      </c>
      <c r="H12" s="6" t="s">
        <v>135</v>
      </c>
      <c r="I12" s="8" t="s">
        <v>136</v>
      </c>
      <c r="J12" s="17">
        <v>8</v>
      </c>
      <c r="K12" s="187"/>
      <c r="L12" s="188"/>
      <c r="M12" s="27" t="str">
        <f t="shared" ref="M12:M20" si="2">IF(OR(K12="Dominant",K12="Present"),J12,"")</f>
        <v/>
      </c>
      <c r="N12" s="30" t="str">
        <f t="shared" ref="N12:N20" si="3">IFERROR(M12*(L12/$I$8),"")</f>
        <v/>
      </c>
      <c r="P12" s="24" t="s">
        <v>62</v>
      </c>
      <c r="R12" s="29"/>
    </row>
    <row r="13" spans="1:18" x14ac:dyDescent="0.3">
      <c r="A13" s="23" t="s">
        <v>184</v>
      </c>
      <c r="B13" s="11" t="s">
        <v>185</v>
      </c>
      <c r="C13" s="154">
        <v>2.2999999999999998</v>
      </c>
      <c r="D13" s="187"/>
      <c r="E13" s="188"/>
      <c r="F13" s="27" t="str">
        <f t="shared" si="0"/>
        <v/>
      </c>
      <c r="G13" s="27" t="str">
        <f t="shared" si="1"/>
        <v/>
      </c>
      <c r="H13" s="6" t="s">
        <v>186</v>
      </c>
      <c r="I13" s="8" t="s">
        <v>187</v>
      </c>
      <c r="J13" s="17">
        <v>8</v>
      </c>
      <c r="K13" s="187"/>
      <c r="L13" s="188"/>
      <c r="M13" s="27" t="str">
        <f t="shared" si="2"/>
        <v/>
      </c>
      <c r="N13" s="30" t="str">
        <f t="shared" si="3"/>
        <v/>
      </c>
      <c r="P13" t="s">
        <v>62</v>
      </c>
    </row>
    <row r="14" spans="1:18" x14ac:dyDescent="0.3">
      <c r="A14" s="21" t="s">
        <v>131</v>
      </c>
      <c r="B14" s="19" t="s">
        <v>132</v>
      </c>
      <c r="C14" s="22">
        <v>0</v>
      </c>
      <c r="D14" s="187"/>
      <c r="E14" s="188"/>
      <c r="F14" s="27" t="str">
        <f t="shared" si="0"/>
        <v/>
      </c>
      <c r="G14" s="27" t="str">
        <f t="shared" si="1"/>
        <v/>
      </c>
      <c r="H14" s="6" t="s">
        <v>188</v>
      </c>
      <c r="I14" s="8" t="s">
        <v>189</v>
      </c>
      <c r="J14" s="7">
        <v>5</v>
      </c>
      <c r="K14" s="187"/>
      <c r="L14" s="188"/>
      <c r="M14" s="27" t="str">
        <f t="shared" si="2"/>
        <v/>
      </c>
      <c r="N14" s="30" t="str">
        <f t="shared" si="3"/>
        <v/>
      </c>
      <c r="P14" t="s">
        <v>62</v>
      </c>
    </row>
    <row r="15" spans="1:18" x14ac:dyDescent="0.3">
      <c r="A15" s="23" t="s">
        <v>190</v>
      </c>
      <c r="B15" s="11" t="s">
        <v>191</v>
      </c>
      <c r="C15" s="46">
        <v>7</v>
      </c>
      <c r="D15" s="187"/>
      <c r="E15" s="188"/>
      <c r="F15" s="27" t="str">
        <f t="shared" si="0"/>
        <v/>
      </c>
      <c r="G15" s="27" t="str">
        <f t="shared" si="1"/>
        <v/>
      </c>
      <c r="H15" s="23" t="s">
        <v>133</v>
      </c>
      <c r="I15" s="11" t="s">
        <v>134</v>
      </c>
      <c r="J15" s="118">
        <v>2.1</v>
      </c>
      <c r="K15" s="187"/>
      <c r="L15" s="188"/>
      <c r="M15" s="27" t="str">
        <f t="shared" si="2"/>
        <v/>
      </c>
      <c r="N15" s="30" t="str">
        <f t="shared" si="3"/>
        <v/>
      </c>
      <c r="P15" t="s">
        <v>62</v>
      </c>
    </row>
    <row r="16" spans="1:18" x14ac:dyDescent="0.3">
      <c r="A16" s="21" t="s">
        <v>192</v>
      </c>
      <c r="B16" s="19" t="s">
        <v>193</v>
      </c>
      <c r="C16" s="17">
        <v>6</v>
      </c>
      <c r="D16" s="187"/>
      <c r="E16" s="188"/>
      <c r="F16" s="27" t="str">
        <f t="shared" si="0"/>
        <v/>
      </c>
      <c r="G16" s="27" t="str">
        <f t="shared" si="1"/>
        <v/>
      </c>
      <c r="H16" s="23" t="s">
        <v>194</v>
      </c>
      <c r="I16" s="11" t="s">
        <v>195</v>
      </c>
      <c r="J16" s="46">
        <v>5.9</v>
      </c>
      <c r="K16" s="187"/>
      <c r="L16" s="188"/>
      <c r="M16" s="27" t="str">
        <f t="shared" si="2"/>
        <v/>
      </c>
      <c r="N16" s="30" t="str">
        <f t="shared" si="3"/>
        <v/>
      </c>
    </row>
    <row r="17" spans="1:21" x14ac:dyDescent="0.3">
      <c r="A17" s="21" t="s">
        <v>196</v>
      </c>
      <c r="B17" s="19" t="s">
        <v>197</v>
      </c>
      <c r="C17" s="17">
        <v>3</v>
      </c>
      <c r="D17" s="187"/>
      <c r="E17" s="188"/>
      <c r="F17" s="27" t="str">
        <f t="shared" si="0"/>
        <v/>
      </c>
      <c r="G17" s="27" t="str">
        <f t="shared" si="1"/>
        <v/>
      </c>
      <c r="H17" s="23" t="s">
        <v>198</v>
      </c>
      <c r="I17" s="11" t="s">
        <v>199</v>
      </c>
      <c r="J17" s="46">
        <v>9</v>
      </c>
      <c r="K17" s="187"/>
      <c r="L17" s="188"/>
      <c r="M17" s="27" t="str">
        <f t="shared" si="2"/>
        <v/>
      </c>
      <c r="N17" s="30" t="str">
        <f t="shared" si="3"/>
        <v/>
      </c>
    </row>
    <row r="18" spans="1:21" x14ac:dyDescent="0.3">
      <c r="A18" s="21" t="s">
        <v>200</v>
      </c>
      <c r="B18" s="19" t="s">
        <v>201</v>
      </c>
      <c r="C18" s="17">
        <v>4</v>
      </c>
      <c r="D18" s="187"/>
      <c r="E18" s="188"/>
      <c r="F18" s="27" t="str">
        <f t="shared" si="0"/>
        <v/>
      </c>
      <c r="G18" s="27" t="str">
        <f t="shared" si="1"/>
        <v/>
      </c>
      <c r="H18" s="23" t="s">
        <v>202</v>
      </c>
      <c r="I18" s="11" t="s">
        <v>203</v>
      </c>
      <c r="J18" s="46">
        <v>5</v>
      </c>
      <c r="K18" s="187"/>
      <c r="L18" s="188"/>
      <c r="M18" s="27" t="str">
        <f t="shared" si="2"/>
        <v/>
      </c>
      <c r="N18" s="30" t="str">
        <f t="shared" si="3"/>
        <v/>
      </c>
    </row>
    <row r="19" spans="1:21" x14ac:dyDescent="0.3">
      <c r="A19" s="101" t="s">
        <v>204</v>
      </c>
      <c r="B19" s="11" t="s">
        <v>205</v>
      </c>
      <c r="C19" s="46">
        <v>8</v>
      </c>
      <c r="D19" s="187"/>
      <c r="E19" s="188"/>
      <c r="F19" s="27" t="str">
        <f t="shared" si="0"/>
        <v/>
      </c>
      <c r="G19" s="27" t="str">
        <f t="shared" si="1"/>
        <v/>
      </c>
      <c r="H19" s="23" t="s">
        <v>206</v>
      </c>
      <c r="I19" s="11" t="s">
        <v>207</v>
      </c>
      <c r="J19" s="46">
        <v>8</v>
      </c>
      <c r="K19" s="187"/>
      <c r="L19" s="188"/>
      <c r="M19" s="27" t="str">
        <f t="shared" si="2"/>
        <v/>
      </c>
      <c r="N19" s="30" t="str">
        <f t="shared" si="3"/>
        <v/>
      </c>
    </row>
    <row r="20" spans="1:21" ht="15" thickBot="1" x14ac:dyDescent="0.35">
      <c r="A20" s="102" t="s">
        <v>208</v>
      </c>
      <c r="B20" s="11" t="s">
        <v>209</v>
      </c>
      <c r="C20" s="46">
        <v>2</v>
      </c>
      <c r="D20" s="187"/>
      <c r="E20" s="188"/>
      <c r="F20" s="27" t="str">
        <f t="shared" si="0"/>
        <v/>
      </c>
      <c r="G20" s="27" t="str">
        <f t="shared" si="1"/>
        <v/>
      </c>
      <c r="H20" s="99" t="s">
        <v>210</v>
      </c>
      <c r="I20" s="68" t="s">
        <v>211</v>
      </c>
      <c r="J20" s="100">
        <v>3.2</v>
      </c>
      <c r="K20" s="187"/>
      <c r="L20" s="188"/>
      <c r="M20" s="27" t="str">
        <f t="shared" si="2"/>
        <v/>
      </c>
      <c r="N20" s="30" t="str">
        <f t="shared" si="3"/>
        <v/>
      </c>
    </row>
    <row r="21" spans="1:21" ht="15" thickBot="1" x14ac:dyDescent="0.35">
      <c r="A21" s="257" t="s">
        <v>38</v>
      </c>
      <c r="B21" s="246"/>
      <c r="C21" s="246"/>
      <c r="D21" s="246"/>
      <c r="E21" s="246"/>
      <c r="F21" s="208"/>
      <c r="G21" s="208"/>
      <c r="H21" s="246"/>
      <c r="I21" s="246"/>
      <c r="J21" s="246"/>
      <c r="K21" s="246"/>
      <c r="L21" s="247"/>
      <c r="M21" s="56"/>
      <c r="N21" s="57"/>
      <c r="Q21" s="20"/>
      <c r="R21" s="20"/>
    </row>
    <row r="22" spans="1:21" ht="15" customHeight="1" x14ac:dyDescent="0.3">
      <c r="A22" s="4" t="s">
        <v>33</v>
      </c>
      <c r="B22" s="15" t="s">
        <v>34</v>
      </c>
      <c r="C22" s="5" t="s">
        <v>35</v>
      </c>
      <c r="D22" s="66" t="s">
        <v>36</v>
      </c>
      <c r="E22" s="67" t="s">
        <v>37</v>
      </c>
      <c r="F22" s="5" t="s">
        <v>39</v>
      </c>
      <c r="G22" s="5" t="s">
        <v>40</v>
      </c>
      <c r="H22" s="135" t="s">
        <v>33</v>
      </c>
      <c r="I22" s="58" t="s">
        <v>34</v>
      </c>
      <c r="J22" s="136" t="s">
        <v>35</v>
      </c>
      <c r="K22" s="66" t="s">
        <v>36</v>
      </c>
      <c r="L22" s="172" t="s">
        <v>37</v>
      </c>
      <c r="M22" s="58"/>
      <c r="N22" s="89"/>
      <c r="Q22" t="s">
        <v>62</v>
      </c>
    </row>
    <row r="23" spans="1:21" x14ac:dyDescent="0.3">
      <c r="A23" s="6" t="s">
        <v>139</v>
      </c>
      <c r="B23" s="8" t="s">
        <v>140</v>
      </c>
      <c r="C23" s="17">
        <v>4</v>
      </c>
      <c r="D23" s="187"/>
      <c r="E23" s="188"/>
      <c r="F23" s="27" t="str">
        <f>IF(OR(D23="Dominant",D23="Present"),C23,"")</f>
        <v/>
      </c>
      <c r="G23" s="27" t="str">
        <f>IFERROR(F23*(E23/$I$8),"")</f>
        <v/>
      </c>
      <c r="H23" s="59" t="s">
        <v>212</v>
      </c>
      <c r="I23" s="8" t="s">
        <v>213</v>
      </c>
      <c r="J23" s="17">
        <v>8</v>
      </c>
      <c r="K23" s="187"/>
      <c r="L23" s="188"/>
      <c r="M23" s="27" t="str">
        <f>IF(OR(K23="Dominant",K23="Present"),J23,"")</f>
        <v/>
      </c>
      <c r="N23" s="30" t="str">
        <f>IFERROR(M23*(L23/$I$8),"")</f>
        <v/>
      </c>
    </row>
    <row r="24" spans="1:21" x14ac:dyDescent="0.3">
      <c r="A24" s="6" t="s">
        <v>147</v>
      </c>
      <c r="B24" s="8" t="s">
        <v>148</v>
      </c>
      <c r="C24" s="17">
        <v>9</v>
      </c>
      <c r="D24" s="187"/>
      <c r="E24" s="188"/>
      <c r="F24" s="27" t="str">
        <f>IF(OR(D24="Dominant",D24="Present"),C24,"")</f>
        <v/>
      </c>
      <c r="G24" s="27" t="str">
        <f>IFERROR(F24*(E24/$I$8),"")</f>
        <v/>
      </c>
      <c r="H24" s="148" t="s">
        <v>141</v>
      </c>
      <c r="I24" s="8" t="s">
        <v>142</v>
      </c>
      <c r="J24" s="17">
        <v>2.7</v>
      </c>
      <c r="K24" s="187"/>
      <c r="L24" s="188"/>
      <c r="M24" s="27" t="str">
        <f>IF(OR(K24="Dominant",K24="Present"),J24,"")</f>
        <v/>
      </c>
      <c r="N24" s="30" t="str">
        <f>IFERROR(M24*(L24/$I$8),"")</f>
        <v/>
      </c>
    </row>
    <row r="25" spans="1:21" x14ac:dyDescent="0.3">
      <c r="A25" s="146" t="s">
        <v>49</v>
      </c>
      <c r="B25" s="49" t="s">
        <v>50</v>
      </c>
      <c r="C25" s="7">
        <v>0</v>
      </c>
      <c r="D25" s="187"/>
      <c r="E25" s="188"/>
      <c r="F25" s="27" t="str">
        <f>IF(OR(D25="Dominant",D25="Present"),C25,"")</f>
        <v/>
      </c>
      <c r="G25" s="27" t="str">
        <f>IFERROR(F25*(E25/$I$8),"")</f>
        <v/>
      </c>
      <c r="H25" s="59" t="s">
        <v>145</v>
      </c>
      <c r="I25" s="8" t="s">
        <v>146</v>
      </c>
      <c r="J25" s="17">
        <v>4.9000000000000004</v>
      </c>
      <c r="K25" s="187"/>
      <c r="L25" s="188"/>
      <c r="M25" s="27" t="str">
        <f>IF(OR(K25="Dominant",K25="Present"),J25,"")</f>
        <v/>
      </c>
      <c r="N25" s="30" t="str">
        <f>IFERROR(M25*(L25/$I$8),"")</f>
        <v/>
      </c>
      <c r="P25" s="24"/>
      <c r="R25" s="180"/>
    </row>
    <row r="26" spans="1:21" x14ac:dyDescent="0.3">
      <c r="A26" s="6" t="s">
        <v>151</v>
      </c>
      <c r="B26" s="8" t="s">
        <v>152</v>
      </c>
      <c r="C26" s="7">
        <v>7</v>
      </c>
      <c r="D26" s="187"/>
      <c r="E26" s="188"/>
      <c r="F26" s="27" t="str">
        <f>IF(OR(D26="Dominant",D26="Present"),C26,"")</f>
        <v/>
      </c>
      <c r="G26" s="27" t="str">
        <f>IFERROR(F26*(E26/$I$8),"")</f>
        <v/>
      </c>
      <c r="H26" s="59" t="s">
        <v>214</v>
      </c>
      <c r="I26" s="8" t="s">
        <v>215</v>
      </c>
      <c r="J26" s="134">
        <v>5</v>
      </c>
      <c r="K26" s="187"/>
      <c r="L26" s="188"/>
      <c r="M26" s="27" t="str">
        <f>IF(OR(K26="Dominant",K26="Present"),J26,"")</f>
        <v/>
      </c>
      <c r="N26" s="30" t="str">
        <f>IFERROR(M26*(L26/$I$8),"")</f>
        <v/>
      </c>
    </row>
    <row r="27" spans="1:21" ht="15" thickBot="1" x14ac:dyDescent="0.35">
      <c r="A27" s="40" t="s">
        <v>154</v>
      </c>
      <c r="B27" s="14" t="s">
        <v>216</v>
      </c>
      <c r="C27" s="47">
        <v>0</v>
      </c>
      <c r="D27" s="197"/>
      <c r="E27" s="198"/>
      <c r="F27" s="27" t="str">
        <f>IF(OR(D27="Dominant",D27="Present"),C27,"")</f>
        <v/>
      </c>
      <c r="G27" s="27" t="str">
        <f>IFERROR(F27*(E27/$I$8),"")</f>
        <v/>
      </c>
      <c r="H27" s="138" t="s">
        <v>217</v>
      </c>
      <c r="I27" s="139" t="s">
        <v>218</v>
      </c>
      <c r="J27" s="140">
        <v>3</v>
      </c>
      <c r="K27" s="197"/>
      <c r="L27" s="198"/>
      <c r="M27" s="27" t="str">
        <f>IF(OR(K27="Dominant",K27="Present"),J27,"")</f>
        <v/>
      </c>
      <c r="N27" s="30" t="str">
        <f>IFERROR(M27*(L27/$I$8),"")</f>
        <v/>
      </c>
    </row>
    <row r="28" spans="1:21" ht="15" thickBot="1" x14ac:dyDescent="0.35">
      <c r="A28" s="261" t="s">
        <v>57</v>
      </c>
      <c r="B28" s="262"/>
      <c r="C28" s="262"/>
      <c r="D28" s="262"/>
      <c r="E28" s="262"/>
      <c r="F28" s="208"/>
      <c r="G28" s="208"/>
      <c r="H28" s="262"/>
      <c r="I28" s="262"/>
      <c r="J28" s="262"/>
      <c r="K28" s="262"/>
      <c r="L28" s="263"/>
      <c r="M28" s="37"/>
      <c r="N28" s="35"/>
    </row>
    <row r="29" spans="1:21" ht="15" customHeight="1" x14ac:dyDescent="0.3">
      <c r="A29" s="4" t="s">
        <v>33</v>
      </c>
      <c r="B29" s="15" t="s">
        <v>34</v>
      </c>
      <c r="C29" s="12" t="s">
        <v>35</v>
      </c>
      <c r="D29" s="66" t="s">
        <v>36</v>
      </c>
      <c r="E29" s="67" t="s">
        <v>37</v>
      </c>
      <c r="F29" s="45" t="s">
        <v>39</v>
      </c>
      <c r="G29" s="5" t="s">
        <v>40</v>
      </c>
      <c r="H29" s="4" t="s">
        <v>33</v>
      </c>
      <c r="I29" s="15" t="s">
        <v>34</v>
      </c>
      <c r="J29" s="5" t="s">
        <v>35</v>
      </c>
      <c r="K29" s="66" t="s">
        <v>36</v>
      </c>
      <c r="L29" s="67" t="s">
        <v>37</v>
      </c>
      <c r="M29" s="15" t="s">
        <v>39</v>
      </c>
      <c r="N29" s="16" t="s">
        <v>40</v>
      </c>
      <c r="U29" s="20"/>
    </row>
    <row r="30" spans="1:21" x14ac:dyDescent="0.3">
      <c r="A30" s="48" t="s">
        <v>63</v>
      </c>
      <c r="B30" s="51" t="s">
        <v>64</v>
      </c>
      <c r="C30" s="52">
        <v>5</v>
      </c>
      <c r="D30" s="187"/>
      <c r="E30" s="188"/>
      <c r="F30" s="27" t="str">
        <f>IF(OR(D30="Dominant",D30="Present"),C30,"")</f>
        <v/>
      </c>
      <c r="G30" s="27" t="str">
        <f>IFERROR(F30*(E30/$I$8),"")</f>
        <v/>
      </c>
      <c r="H30" s="48" t="s">
        <v>79</v>
      </c>
      <c r="I30" s="51" t="s">
        <v>80</v>
      </c>
      <c r="J30" s="52">
        <v>0</v>
      </c>
      <c r="K30" s="187"/>
      <c r="L30" s="188"/>
      <c r="M30" s="27" t="str">
        <f>IF(OR(K30="Dominant",K30="Present"),J30,"")</f>
        <v/>
      </c>
      <c r="N30" s="30" t="str">
        <f>IFERROR(M30*(L30/$I$8),"")</f>
        <v/>
      </c>
      <c r="O30" s="20"/>
      <c r="P30" s="20"/>
    </row>
    <row r="31" spans="1:21" x14ac:dyDescent="0.3">
      <c r="A31" s="146" t="s">
        <v>219</v>
      </c>
      <c r="B31" s="8" t="s">
        <v>220</v>
      </c>
      <c r="C31" s="17">
        <v>7.3</v>
      </c>
      <c r="D31" s="187"/>
      <c r="E31" s="188"/>
      <c r="F31" s="27" t="str">
        <f>IF(OR(D31="Dominant",D31="Present"),C31,"")</f>
        <v/>
      </c>
      <c r="G31" s="27" t="str">
        <f>IFERROR(F31*(E31/$I$8),"")</f>
        <v/>
      </c>
      <c r="H31" s="48" t="s">
        <v>87</v>
      </c>
      <c r="I31" s="51" t="s">
        <v>221</v>
      </c>
      <c r="J31" s="53">
        <v>0</v>
      </c>
      <c r="K31" s="187"/>
      <c r="L31" s="188"/>
      <c r="M31" s="27" t="str">
        <f>IF(OR(K31="Dominant",K31="Present"),J31,"")</f>
        <v/>
      </c>
      <c r="N31" s="30" t="str">
        <f>IFERROR(M31*(L31/$I$8),"")</f>
        <v/>
      </c>
    </row>
    <row r="32" spans="1:21" ht="15" thickBot="1" x14ac:dyDescent="0.35">
      <c r="A32" s="6" t="s">
        <v>158</v>
      </c>
      <c r="B32" s="38" t="s">
        <v>159</v>
      </c>
      <c r="C32" s="39">
        <v>4</v>
      </c>
      <c r="D32" s="187"/>
      <c r="E32" s="188"/>
      <c r="F32" s="27" t="str">
        <f>IF(OR(D32="Dominant",D32="Present"),C32,"")</f>
        <v/>
      </c>
      <c r="G32" s="27" t="str">
        <f>IFERROR(F32*(E32/$I$8),"")</f>
        <v/>
      </c>
      <c r="H32" s="119"/>
      <c r="I32" s="96"/>
      <c r="J32" s="96"/>
      <c r="K32" s="120"/>
      <c r="L32" s="121"/>
      <c r="M32" s="43"/>
      <c r="N32" s="33"/>
    </row>
    <row r="33" spans="1:21" ht="15" thickBot="1" x14ac:dyDescent="0.35">
      <c r="A33" s="207" t="s">
        <v>91</v>
      </c>
      <c r="B33" s="208"/>
      <c r="C33" s="208"/>
      <c r="D33" s="208"/>
      <c r="E33" s="208"/>
      <c r="F33" s="208"/>
      <c r="G33" s="208"/>
      <c r="H33" s="208"/>
      <c r="I33" s="208"/>
      <c r="J33" s="208"/>
      <c r="K33" s="208"/>
      <c r="L33" s="209"/>
      <c r="M33" s="55"/>
      <c r="N33" s="31"/>
    </row>
    <row r="34" spans="1:21" ht="15" customHeight="1" x14ac:dyDescent="0.3">
      <c r="A34" s="4" t="s">
        <v>33</v>
      </c>
      <c r="B34" s="15" t="s">
        <v>34</v>
      </c>
      <c r="C34" s="5" t="s">
        <v>35</v>
      </c>
      <c r="D34" s="66" t="s">
        <v>36</v>
      </c>
      <c r="E34" s="67" t="s">
        <v>37</v>
      </c>
      <c r="F34" s="45" t="s">
        <v>39</v>
      </c>
      <c r="G34" s="16" t="s">
        <v>40</v>
      </c>
      <c r="H34" s="4" t="s">
        <v>33</v>
      </c>
      <c r="I34" s="15" t="s">
        <v>34</v>
      </c>
      <c r="J34" s="5" t="s">
        <v>35</v>
      </c>
      <c r="K34" s="66" t="s">
        <v>36</v>
      </c>
      <c r="L34" s="67" t="s">
        <v>37</v>
      </c>
      <c r="M34" s="58"/>
      <c r="N34" s="89"/>
    </row>
    <row r="35" spans="1:21" x14ac:dyDescent="0.3">
      <c r="A35" s="48" t="s">
        <v>222</v>
      </c>
      <c r="B35" s="8" t="s">
        <v>101</v>
      </c>
      <c r="C35" s="17">
        <v>2</v>
      </c>
      <c r="D35" s="187"/>
      <c r="E35" s="188"/>
      <c r="F35" s="27" t="str">
        <f>IF(OR(D35="Dominant",D35="Present"),C35,"")</f>
        <v/>
      </c>
      <c r="G35" s="27" t="str">
        <f>IFERROR(F35*(E35/$I$8),"")</f>
        <v/>
      </c>
      <c r="H35" s="146" t="s">
        <v>223</v>
      </c>
      <c r="I35" s="8" t="s">
        <v>103</v>
      </c>
      <c r="J35" s="17">
        <v>5</v>
      </c>
      <c r="K35" s="187"/>
      <c r="L35" s="188"/>
      <c r="M35" s="27" t="str">
        <f>IF(OR(K35="Dominant",K35="Present"),J35,"")</f>
        <v/>
      </c>
      <c r="N35" s="30" t="str">
        <f>IFERROR(M35*(L35/$I$8),"")</f>
        <v/>
      </c>
      <c r="U35" s="20"/>
    </row>
    <row r="36" spans="1:21" x14ac:dyDescent="0.3">
      <c r="A36" s="48" t="s">
        <v>224</v>
      </c>
      <c r="B36" s="8" t="s">
        <v>225</v>
      </c>
      <c r="C36" s="17">
        <v>0</v>
      </c>
      <c r="D36" s="187"/>
      <c r="E36" s="188"/>
      <c r="F36" s="27" t="str">
        <f>IF(OR(D36="Dominant",D36="Present"),C36,"")</f>
        <v/>
      </c>
      <c r="G36" s="27" t="str">
        <f>IFERROR(F36*(E36/$I$8),"")</f>
        <v/>
      </c>
      <c r="H36" s="6" t="s">
        <v>165</v>
      </c>
      <c r="I36" s="8" t="s">
        <v>166</v>
      </c>
      <c r="J36" s="7">
        <v>8</v>
      </c>
      <c r="K36" s="187"/>
      <c r="L36" s="188"/>
      <c r="M36" s="27" t="str">
        <f>IF(OR(K36="Dominant",K36="Present"),J36,"")</f>
        <v/>
      </c>
      <c r="N36" s="30" t="str">
        <f>IFERROR(M36*(L36/$I$8),"")</f>
        <v/>
      </c>
      <c r="R36" s="180"/>
    </row>
    <row r="37" spans="1:21" ht="15" customHeight="1" x14ac:dyDescent="0.3">
      <c r="A37" s="162" t="s">
        <v>226</v>
      </c>
      <c r="B37" s="161" t="s">
        <v>168</v>
      </c>
      <c r="C37" s="91">
        <v>4.3</v>
      </c>
      <c r="D37" s="187"/>
      <c r="E37" s="188"/>
      <c r="F37" s="27" t="str">
        <f>IF(OR(D37="Dominant",D37="Present"),C37,"")</f>
        <v/>
      </c>
      <c r="G37" s="27" t="str">
        <f>IFERROR(F37*(E37/$I$8),"")</f>
        <v/>
      </c>
      <c r="H37" s="116" t="s">
        <v>227</v>
      </c>
      <c r="I37" s="49" t="s">
        <v>111</v>
      </c>
      <c r="J37" s="91">
        <v>1</v>
      </c>
      <c r="K37" s="187"/>
      <c r="L37" s="188"/>
      <c r="M37" s="27" t="str">
        <f>IF(OR(K37="Dominant",K37="Present"),J37,"")</f>
        <v/>
      </c>
      <c r="N37" s="30" t="str">
        <f>IFERROR(M37*(L37/$I$8),"")</f>
        <v/>
      </c>
      <c r="R37" s="180"/>
    </row>
    <row r="38" spans="1:21" ht="15" thickBot="1" x14ac:dyDescent="0.35">
      <c r="A38" s="163" t="s">
        <v>228</v>
      </c>
      <c r="B38" s="14" t="s">
        <v>229</v>
      </c>
      <c r="C38" s="173">
        <v>3</v>
      </c>
      <c r="D38" s="187"/>
      <c r="E38" s="188"/>
      <c r="F38" s="27" t="str">
        <f>IF(OR(D38="Dominant",D38="Present"),C38,"")</f>
        <v/>
      </c>
      <c r="G38" s="27" t="str">
        <f>IFERROR(F38*(E38/$I$8),"")</f>
        <v/>
      </c>
      <c r="H38" s="119"/>
      <c r="I38" s="96"/>
      <c r="J38" s="96"/>
      <c r="K38" s="120"/>
      <c r="L38" s="121"/>
      <c r="M38" s="27"/>
      <c r="N38" s="30"/>
    </row>
    <row r="39" spans="1:21" ht="15" thickBot="1" x14ac:dyDescent="0.35">
      <c r="A39" s="207" t="s">
        <v>112</v>
      </c>
      <c r="B39" s="208"/>
      <c r="C39" s="208"/>
      <c r="D39" s="208"/>
      <c r="E39" s="208"/>
      <c r="F39" s="208"/>
      <c r="G39" s="208"/>
      <c r="H39" s="208"/>
      <c r="I39" s="208"/>
      <c r="J39" s="208"/>
      <c r="K39" s="208"/>
      <c r="L39" s="209"/>
      <c r="M39" s="56"/>
      <c r="N39" s="57"/>
    </row>
    <row r="40" spans="1:21" ht="15" customHeight="1" x14ac:dyDescent="0.3">
      <c r="A40" s="18" t="s">
        <v>33</v>
      </c>
      <c r="B40" s="13" t="s">
        <v>34</v>
      </c>
      <c r="C40" s="12" t="s">
        <v>35</v>
      </c>
      <c r="D40" s="66" t="s">
        <v>36</v>
      </c>
      <c r="E40" s="82" t="s">
        <v>37</v>
      </c>
      <c r="F40" s="12" t="s">
        <v>39</v>
      </c>
      <c r="G40" s="12" t="s">
        <v>40</v>
      </c>
      <c r="H40" s="18" t="s">
        <v>33</v>
      </c>
      <c r="I40" s="13" t="s">
        <v>34</v>
      </c>
      <c r="J40" s="12" t="s">
        <v>35</v>
      </c>
      <c r="K40" s="66" t="s">
        <v>36</v>
      </c>
      <c r="L40" s="82" t="s">
        <v>37</v>
      </c>
      <c r="M40" s="58"/>
      <c r="N40" s="89"/>
    </row>
    <row r="41" spans="1:21" ht="15" thickBot="1" x14ac:dyDescent="0.35">
      <c r="A41" s="10" t="s">
        <v>230</v>
      </c>
      <c r="B41" s="8" t="s">
        <v>231</v>
      </c>
      <c r="C41" s="36">
        <v>6.8</v>
      </c>
      <c r="D41" s="187"/>
      <c r="E41" s="188"/>
      <c r="F41" s="27" t="str">
        <f>IF(OR(D41="Dominant",D41="Present"),C41,"")</f>
        <v/>
      </c>
      <c r="G41" s="27" t="str">
        <f>IFERROR(F41*(E41/$I$8),"")</f>
        <v/>
      </c>
      <c r="H41" s="79" t="s">
        <v>119</v>
      </c>
      <c r="I41" s="60" t="s">
        <v>232</v>
      </c>
      <c r="J41" s="122">
        <v>7</v>
      </c>
      <c r="K41" s="187"/>
      <c r="L41" s="188"/>
      <c r="M41" s="27" t="str">
        <f>IF(OR(K41="Dominant",K41="Present"),J41,"")</f>
        <v/>
      </c>
      <c r="N41" s="30" t="str">
        <f>IFERROR(M41*(L41/$I$8),"")</f>
        <v/>
      </c>
    </row>
    <row r="42" spans="1:21" s="20" customFormat="1" ht="15" thickBot="1" x14ac:dyDescent="0.35">
      <c r="A42" s="225" t="s">
        <v>125</v>
      </c>
      <c r="B42" s="226"/>
      <c r="C42" s="226"/>
      <c r="D42" s="226"/>
      <c r="E42" s="226"/>
      <c r="F42" s="226"/>
      <c r="G42" s="226"/>
      <c r="H42" s="226"/>
      <c r="I42" s="226"/>
      <c r="J42" s="226"/>
      <c r="K42" s="226"/>
      <c r="L42" s="227"/>
      <c r="M42" s="37"/>
      <c r="N42" s="35"/>
    </row>
    <row r="43" spans="1:21" ht="15" customHeight="1" x14ac:dyDescent="0.3">
      <c r="A43" s="4" t="s">
        <v>33</v>
      </c>
      <c r="B43" s="15" t="s">
        <v>34</v>
      </c>
      <c r="C43" s="12" t="s">
        <v>35</v>
      </c>
      <c r="D43" s="66" t="s">
        <v>36</v>
      </c>
      <c r="E43" s="67" t="s">
        <v>37</v>
      </c>
      <c r="F43" s="5" t="s">
        <v>39</v>
      </c>
      <c r="G43" s="5" t="s">
        <v>40</v>
      </c>
      <c r="H43" s="4" t="s">
        <v>33</v>
      </c>
      <c r="I43" s="15" t="s">
        <v>34</v>
      </c>
      <c r="J43" s="12" t="s">
        <v>35</v>
      </c>
      <c r="K43" s="66" t="s">
        <v>36</v>
      </c>
      <c r="L43" s="67" t="s">
        <v>37</v>
      </c>
      <c r="M43" s="13"/>
      <c r="N43" s="32"/>
    </row>
    <row r="44" spans="1:21" x14ac:dyDescent="0.3">
      <c r="A44" s="189"/>
      <c r="B44" s="190"/>
      <c r="C44" s="191"/>
      <c r="D44" s="192"/>
      <c r="E44" s="193"/>
      <c r="F44" s="27" t="str">
        <f>IF(OR(D44="Dominant",D44="Present"),C44,"")</f>
        <v/>
      </c>
      <c r="G44" s="27" t="str">
        <f>IFERROR(F44*(E44/$I$8),"")</f>
        <v/>
      </c>
      <c r="H44" s="189"/>
      <c r="I44" s="190"/>
      <c r="J44" s="191"/>
      <c r="K44" s="192"/>
      <c r="L44" s="199"/>
      <c r="M44" s="27" t="str">
        <f>IF(OR(K44="Dominant",K44="Present"),J44,"")</f>
        <v/>
      </c>
      <c r="N44" s="30" t="str">
        <f>IFERROR(M44*(L44/$I$8),"")</f>
        <v/>
      </c>
    </row>
    <row r="45" spans="1:21" x14ac:dyDescent="0.3">
      <c r="A45" s="194"/>
      <c r="B45" s="195"/>
      <c r="C45" s="196"/>
      <c r="D45" s="192"/>
      <c r="E45" s="193"/>
      <c r="F45" s="27" t="str">
        <f>IF(OR(D45="Dominant",D45="Present"),C45,"")</f>
        <v/>
      </c>
      <c r="G45" s="27" t="str">
        <f>IFERROR(F45*(E45/$I$8),"")</f>
        <v/>
      </c>
      <c r="H45" s="194"/>
      <c r="I45" s="195"/>
      <c r="J45" s="196"/>
      <c r="K45" s="192"/>
      <c r="L45" s="199"/>
      <c r="M45" s="27" t="str">
        <f>IF(OR(K45="Dominant",K45="Present"),J45,"")</f>
        <v/>
      </c>
      <c r="N45" s="30" t="str">
        <f>IFERROR(M45*(L45/$I$8),"")</f>
        <v/>
      </c>
    </row>
    <row r="46" spans="1:21" x14ac:dyDescent="0.3">
      <c r="A46" s="194"/>
      <c r="B46" s="195"/>
      <c r="C46" s="196"/>
      <c r="D46" s="192"/>
      <c r="E46" s="193"/>
      <c r="F46" s="27" t="str">
        <f>IF(OR(D46="Dominant",D46="Present"),C46,"")</f>
        <v/>
      </c>
      <c r="G46" s="27" t="str">
        <f>IFERROR(F46*(E46/$I$8),"")</f>
        <v/>
      </c>
      <c r="H46" s="194"/>
      <c r="I46" s="195"/>
      <c r="J46" s="196"/>
      <c r="K46" s="192"/>
      <c r="L46" s="199"/>
      <c r="M46" s="27" t="str">
        <f>IF(OR(K46="Dominant",K46="Present"),J46,"")</f>
        <v/>
      </c>
      <c r="N46" s="30" t="str">
        <f>IFERROR(M46*(L46/$I$8),"")</f>
        <v/>
      </c>
    </row>
    <row r="47" spans="1:21" ht="15" thickBot="1" x14ac:dyDescent="0.35">
      <c r="A47" s="194"/>
      <c r="B47" s="195"/>
      <c r="C47" s="196"/>
      <c r="D47" s="192"/>
      <c r="E47" s="193"/>
      <c r="F47" s="27" t="str">
        <f>IF(OR(D47="Dominant",D47="Present"),C47,"")</f>
        <v/>
      </c>
      <c r="G47" s="27" t="str">
        <f>IFERROR(F47*(E47/$I$8),"")</f>
        <v/>
      </c>
      <c r="H47" s="194"/>
      <c r="I47" s="195"/>
      <c r="J47" s="196"/>
      <c r="K47" s="192"/>
      <c r="L47" s="199"/>
      <c r="M47" s="27" t="str">
        <f>IF(OR(K47="Dominant",K47="Present"),J47,"")</f>
        <v/>
      </c>
      <c r="N47" s="30" t="str">
        <f>IFERROR(M47*(L47/$I$8),"")</f>
        <v/>
      </c>
    </row>
    <row r="48" spans="1:21" ht="30.6" customHeight="1" thickBot="1" x14ac:dyDescent="0.35">
      <c r="A48" s="127" t="s">
        <v>126</v>
      </c>
      <c r="B48" s="219"/>
      <c r="C48" s="219"/>
      <c r="D48" s="219"/>
      <c r="E48" s="219"/>
      <c r="F48" s="219"/>
      <c r="G48" s="219"/>
      <c r="H48" s="219"/>
      <c r="I48" s="219"/>
      <c r="J48" s="219"/>
      <c r="K48" s="219"/>
      <c r="L48" s="220"/>
      <c r="M48" s="92"/>
      <c r="N48" s="93"/>
    </row>
    <row r="49" spans="1:12" x14ac:dyDescent="0.3">
      <c r="A49" s="147" t="s">
        <v>233</v>
      </c>
      <c r="L49" s="73" t="s">
        <v>235</v>
      </c>
    </row>
  </sheetData>
  <sheetProtection algorithmName="SHA-512" hashValue="ue/Mvoa34w6jE2lTQdCUOpdbou4iBQ2il0msL8eFe8npXIb9M+qymN6wXwXtOPv/ByLp/FSTYw6RpfdVFEGK7w==" saltValue="au9koCQLwDO0PoKVcp3HaQ==" spinCount="100000" sheet="1" objects="1" scenarios="1" insertRows="0"/>
  <mergeCells count="21">
    <mergeCell ref="B48:L48"/>
    <mergeCell ref="G3:H4"/>
    <mergeCell ref="A39:L39"/>
    <mergeCell ref="A21:L21"/>
    <mergeCell ref="I5:L5"/>
    <mergeCell ref="B5:E5"/>
    <mergeCell ref="A42:L42"/>
    <mergeCell ref="A9:L9"/>
    <mergeCell ref="A10:L10"/>
    <mergeCell ref="A28:L28"/>
    <mergeCell ref="A33:L33"/>
    <mergeCell ref="J7:K7"/>
    <mergeCell ref="B8:E8"/>
    <mergeCell ref="B7:E7"/>
    <mergeCell ref="I8:L8"/>
    <mergeCell ref="B2:H2"/>
    <mergeCell ref="J2:L2"/>
    <mergeCell ref="A3:A4"/>
    <mergeCell ref="B3:E4"/>
    <mergeCell ref="J3:L3"/>
    <mergeCell ref="J4:L4"/>
  </mergeCells>
  <conditionalFormatting sqref="E12">
    <cfRule type="expression" dxfId="23" priority="23">
      <formula>D12="Dominant"</formula>
    </cfRule>
    <cfRule type="expression" dxfId="22" priority="24">
      <formula>D12="Present"</formula>
    </cfRule>
  </conditionalFormatting>
  <conditionalFormatting sqref="E13:E20">
    <cfRule type="expression" dxfId="21" priority="21">
      <formula>D13="Dominant"</formula>
    </cfRule>
    <cfRule type="expression" dxfId="20" priority="22">
      <formula>D13="Present"</formula>
    </cfRule>
  </conditionalFormatting>
  <conditionalFormatting sqref="E23:E27">
    <cfRule type="expression" dxfId="19" priority="19">
      <formula>D23="Dominant"</formula>
    </cfRule>
    <cfRule type="expression" dxfId="18" priority="20">
      <formula>D23="Present"</formula>
    </cfRule>
  </conditionalFormatting>
  <conditionalFormatting sqref="E30:E32">
    <cfRule type="expression" dxfId="17" priority="17">
      <formula>D30="Dominant"</formula>
    </cfRule>
    <cfRule type="expression" dxfId="16" priority="18">
      <formula>D30="Present"</formula>
    </cfRule>
  </conditionalFormatting>
  <conditionalFormatting sqref="E35:E38">
    <cfRule type="expression" dxfId="15" priority="15">
      <formula>D35="Dominant"</formula>
    </cfRule>
    <cfRule type="expression" dxfId="14" priority="16">
      <formula>D35="Present"</formula>
    </cfRule>
  </conditionalFormatting>
  <conditionalFormatting sqref="E41">
    <cfRule type="expression" dxfId="13" priority="13">
      <formula>D41="Dominant"</formula>
    </cfRule>
    <cfRule type="expression" dxfId="12" priority="14">
      <formula>D41="Present"</formula>
    </cfRule>
  </conditionalFormatting>
  <conditionalFormatting sqref="L12">
    <cfRule type="expression" dxfId="11" priority="11">
      <formula>K12="Dominant"</formula>
    </cfRule>
    <cfRule type="expression" dxfId="10" priority="12">
      <formula>K12="Present"</formula>
    </cfRule>
  </conditionalFormatting>
  <conditionalFormatting sqref="L13:L20">
    <cfRule type="expression" dxfId="9" priority="9">
      <formula>K13="Dominant"</formula>
    </cfRule>
    <cfRule type="expression" dxfId="8" priority="10">
      <formula>K13="Present"</formula>
    </cfRule>
  </conditionalFormatting>
  <conditionalFormatting sqref="L23:L27">
    <cfRule type="expression" dxfId="7" priority="7">
      <formula>K23="Dominant"</formula>
    </cfRule>
    <cfRule type="expression" dxfId="6" priority="8">
      <formula>K23="Present"</formula>
    </cfRule>
  </conditionalFormatting>
  <conditionalFormatting sqref="L30:L31">
    <cfRule type="expression" dxfId="5" priority="5">
      <formula>K30="Dominant"</formula>
    </cfRule>
    <cfRule type="expression" dxfId="4" priority="6">
      <formula>K30="Present"</formula>
    </cfRule>
  </conditionalFormatting>
  <conditionalFormatting sqref="L35:L37">
    <cfRule type="expression" dxfId="3" priority="3">
      <formula>K35="Dominant"</formula>
    </cfRule>
    <cfRule type="expression" dxfId="2" priority="4">
      <formula>K35="Present"</formula>
    </cfRule>
  </conditionalFormatting>
  <conditionalFormatting sqref="L41">
    <cfRule type="expression" dxfId="1" priority="1">
      <formula>K41="Dominant"</formula>
    </cfRule>
    <cfRule type="expression" dxfId="0" priority="2">
      <formula>K41="Present"</formula>
    </cfRule>
  </conditionalFormatting>
  <dataValidations count="3">
    <dataValidation type="list" showInputMessage="1" showErrorMessage="1" sqref="D42 K42" xr:uid="{3C7A6836-B797-4F97-A072-440A215FC9BA}">
      <formula1>"Prominent,-"</formula1>
    </dataValidation>
    <dataValidation type="list" showInputMessage="1" showErrorMessage="1" sqref="K32 K38" xr:uid="{49526C4D-5533-4DF3-BD70-81C5746534B6}">
      <formula1>"Dominant,-"</formula1>
    </dataValidation>
    <dataValidation type="list" showInputMessage="1" showErrorMessage="1" sqref="D12:D20 D23:D27 D30:D32 D35:D38 D41 D44:D47 K12:K20 K23:K27 K30:K31 K35:K37 K41 K44:K47" xr:uid="{F2EAE2AE-0598-49D2-854E-146CBBF78FD2}">
      <formula1>"Dominant,Present,-"</formula1>
    </dataValidation>
  </dataValidations>
  <pageMargins left="0.45" right="0.45" top="0.5" bottom="0.5" header="0.3" footer="0.3"/>
  <pageSetup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NRDocumentCategory xmlns="4bcd6c73-80dd-419e-91db-4ae5e1d6d5b0" xsi:nil="true"/>
    <_dlc_DocId xmlns="3822cbff-5038-4443-a5f2-e5e38a27dbcf">DNRIWY-1593378670-122</_dlc_DocId>
    <_dlc_DocIdUrl xmlns="3822cbff-5038-4443-a5f2-e5e38a27dbcf">
      <Url>https://wigov.sharepoint.com/sites/dnr-intranet-wy/_layouts/15/DocIdRedir.aspx?ID=DNRIWY-1593378670-122</Url>
      <Description>DNRIWY-1593378670-122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F7CCB185EDAF4B907172DF26FD84BA" ma:contentTypeVersion="9" ma:contentTypeDescription="Create a new document." ma:contentTypeScope="" ma:versionID="647163fd161324d4e514d4732b89adf8">
  <xsd:schema xmlns:xsd="http://www.w3.org/2001/XMLSchema" xmlns:xs="http://www.w3.org/2001/XMLSchema" xmlns:p="http://schemas.microsoft.com/office/2006/metadata/properties" xmlns:ns2="3822cbff-5038-4443-a5f2-e5e38a27dbcf" xmlns:ns3="4bcd6c73-80dd-419e-91db-4ae5e1d6d5b0" targetNamespace="http://schemas.microsoft.com/office/2006/metadata/properties" ma:root="true" ma:fieldsID="c1c4c241bb88cf20b0ff094885fac304" ns2:_="" ns3:_="">
    <xsd:import namespace="3822cbff-5038-4443-a5f2-e5e38a27dbcf"/>
    <xsd:import namespace="4bcd6c73-80dd-419e-91db-4ae5e1d6d5b0"/>
    <xsd:element name="properties">
      <xsd:complexType>
        <xsd:sequence>
          <xsd:element name="documentManagement">
            <xsd:complexType>
              <xsd:all>
                <xsd:element ref="ns2:_dlc_DocId" minOccurs="0"/>
                <xsd:element ref="ns2:_dlc_DocIdUrl" minOccurs="0"/>
                <xsd:element ref="ns2:_dlc_DocIdPersistId" minOccurs="0"/>
                <xsd:element ref="ns3:DNRDocumentCategory"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2cbff-5038-4443-a5f2-e5e38a27db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bcd6c73-80dd-419e-91db-4ae5e1d6d5b0" elementFormDefault="qualified">
    <xsd:import namespace="http://schemas.microsoft.com/office/2006/documentManagement/types"/>
    <xsd:import namespace="http://schemas.microsoft.com/office/infopath/2007/PartnerControls"/>
    <xsd:element name="DNRDocumentCategory" ma:index="11" nillable="true" ma:displayName="DNR Document Category" ma:description="Standard DNR document categories." ma:format="Dropdown" ma:list="68f40a41-698a-41fd-bdba-80787e9ca2b1" ma:internalName="DNRDocumentCategory" ma:showField="Title">
      <xsd:simpleType>
        <xsd:restriction base="dms:Lookup"/>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7E76E0-A234-467D-8854-55BEE0E73824}">
  <ds:schemaRefs>
    <ds:schemaRef ds:uri="3822cbff-5038-4443-a5f2-e5e38a27dbcf"/>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4bcd6c73-80dd-419e-91db-4ae5e1d6d5b0"/>
    <ds:schemaRef ds:uri="http://www.w3.org/XML/1998/namespace"/>
    <ds:schemaRef ds:uri="http://purl.org/dc/dcmitype/"/>
  </ds:schemaRefs>
</ds:datastoreItem>
</file>

<file path=customXml/itemProps2.xml><?xml version="1.0" encoding="utf-8"?>
<ds:datastoreItem xmlns:ds="http://schemas.openxmlformats.org/officeDocument/2006/customXml" ds:itemID="{D7E6D8F8-A976-47C8-BA5E-9C108B39C1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2cbff-5038-4443-a5f2-e5e38a27dbcf"/>
    <ds:schemaRef ds:uri="4bcd6c73-80dd-419e-91db-4ae5e1d6d5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C2EAF2-3BDC-426E-A13E-405ED9A6DB3F}">
  <ds:schemaRefs>
    <ds:schemaRef ds:uri="http://schemas.microsoft.com/sharepoint/events"/>
  </ds:schemaRefs>
</ds:datastoreItem>
</file>

<file path=customXml/itemProps4.xml><?xml version="1.0" encoding="utf-8"?>
<ds:datastoreItem xmlns:ds="http://schemas.openxmlformats.org/officeDocument/2006/customXml" ds:itemID="{3E53A92E-AA2A-414C-947E-7F9A308DB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Methodology</vt:lpstr>
      <vt:lpstr>Herbaceous</vt:lpstr>
      <vt:lpstr>Shrub</vt:lpstr>
      <vt:lpstr>Forested</vt:lpstr>
      <vt:lpstr>Forested!Print_Area</vt:lpstr>
      <vt:lpstr>Herbaceous!Print_Area</vt:lpstr>
      <vt:lpstr>Methodology!Print_Area</vt:lpstr>
      <vt:lpstr>Shrub!Print_Area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Gallagher Jarosz</dc:creator>
  <cp:keywords/>
  <dc:description/>
  <cp:lastModifiedBy>Jarosz, Sarah G - DNR (Sally)</cp:lastModifiedBy>
  <cp:revision/>
  <cp:lastPrinted>2024-01-30T20:45:03Z</cp:lastPrinted>
  <dcterms:created xsi:type="dcterms:W3CDTF">2021-08-17T16:28:54Z</dcterms:created>
  <dcterms:modified xsi:type="dcterms:W3CDTF">2024-01-31T13:55:33Z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0x0101007AF7CCB185EDAF4B907172DF26FD84BA</vt:lpwstr>
  </property>
  <property fmtid="{D5CDD505-2E9C-101B-9397-08002B2CF9AE}" pid="3" name="_dlc_DocIdItemGuid">
    <vt:lpwstr>09a25459-bc93-46fa-a98c-10dfc19873e0</vt:lpwstr>
  </property>
</Properties>
</file>