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opic\Landfills\documents\reports\"/>
    </mc:Choice>
  </mc:AlternateContent>
  <xr:revisionPtr revIDLastSave="0" documentId="13_ncr:1_{895C96D6-4998-40C5-9DC6-F260772B9868}" xr6:coauthVersionLast="36" xr6:coauthVersionMax="36" xr10:uidLastSave="{00000000-0000-0000-0000-000000000000}"/>
  <bookViews>
    <workbookView xWindow="-210" yWindow="-170" windowWidth="29040" windowHeight="10760" xr2:uid="{00000000-000D-0000-FFFF-FFFF00000000}"/>
  </bookViews>
  <sheets>
    <sheet name="WDNR Landfill tonnage for year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4" i="1" l="1"/>
  <c r="F64" i="1"/>
  <c r="G64" i="1"/>
  <c r="H64" i="1"/>
  <c r="I64" i="1"/>
  <c r="J64" i="1"/>
  <c r="K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F64" i="1"/>
  <c r="AG64" i="1"/>
  <c r="AH64" i="1"/>
  <c r="AI64" i="1"/>
  <c r="AJ64" i="1"/>
  <c r="AK64" i="1"/>
  <c r="E64" i="1"/>
  <c r="L4" i="1" l="1"/>
  <c r="AE4" i="1" s="1"/>
  <c r="L5" i="1"/>
  <c r="AE5" i="1" s="1"/>
  <c r="L6" i="1"/>
  <c r="AE6" i="1" s="1"/>
  <c r="L7" i="1"/>
  <c r="AE7" i="1" s="1"/>
  <c r="L8" i="1"/>
  <c r="AE8" i="1" s="1"/>
  <c r="L9" i="1"/>
  <c r="AE9" i="1" s="1"/>
  <c r="L10" i="1"/>
  <c r="AE10" i="1" s="1"/>
  <c r="L11" i="1"/>
  <c r="AE11" i="1" s="1"/>
  <c r="L12" i="1"/>
  <c r="AE12" i="1" s="1"/>
  <c r="L13" i="1"/>
  <c r="AE13" i="1" s="1"/>
  <c r="L14" i="1"/>
  <c r="AE14" i="1" s="1"/>
  <c r="L15" i="1"/>
  <c r="AE15" i="1" s="1"/>
  <c r="L16" i="1"/>
  <c r="AE16" i="1" s="1"/>
  <c r="L17" i="1"/>
  <c r="AE17" i="1" s="1"/>
  <c r="L18" i="1"/>
  <c r="AE18" i="1" s="1"/>
  <c r="L19" i="1"/>
  <c r="AE19" i="1" s="1"/>
  <c r="L20" i="1"/>
  <c r="AE20" i="1" s="1"/>
  <c r="L21" i="1"/>
  <c r="AE21" i="1" s="1"/>
  <c r="L22" i="1"/>
  <c r="AE22" i="1" s="1"/>
  <c r="L23" i="1"/>
  <c r="AE23" i="1" s="1"/>
  <c r="L24" i="1"/>
  <c r="AE24" i="1" s="1"/>
  <c r="L25" i="1"/>
  <c r="AE25" i="1" s="1"/>
  <c r="L26" i="1"/>
  <c r="AE26" i="1" s="1"/>
  <c r="L27" i="1"/>
  <c r="AE27" i="1" s="1"/>
  <c r="L28" i="1"/>
  <c r="AE28" i="1" s="1"/>
  <c r="L29" i="1"/>
  <c r="AE29" i="1" s="1"/>
  <c r="L30" i="1"/>
  <c r="AE30" i="1" s="1"/>
  <c r="L31" i="1"/>
  <c r="AE31" i="1" s="1"/>
  <c r="L32" i="1"/>
  <c r="AE32" i="1" s="1"/>
  <c r="L33" i="1"/>
  <c r="AE33" i="1" s="1"/>
  <c r="L34" i="1"/>
  <c r="AE34" i="1" s="1"/>
  <c r="L35" i="1"/>
  <c r="AE35" i="1" s="1"/>
  <c r="L36" i="1"/>
  <c r="AE36" i="1" s="1"/>
  <c r="L37" i="1"/>
  <c r="AE37" i="1" s="1"/>
  <c r="L38" i="1"/>
  <c r="AE38" i="1" s="1"/>
  <c r="L39" i="1"/>
  <c r="AE39" i="1" s="1"/>
  <c r="L40" i="1"/>
  <c r="AE40" i="1" s="1"/>
  <c r="L41" i="1"/>
  <c r="AE41" i="1" s="1"/>
  <c r="L42" i="1"/>
  <c r="AE42" i="1" s="1"/>
  <c r="L43" i="1"/>
  <c r="AE43" i="1" s="1"/>
  <c r="L44" i="1"/>
  <c r="AE44" i="1" s="1"/>
  <c r="L45" i="1"/>
  <c r="AE45" i="1" s="1"/>
  <c r="L46" i="1"/>
  <c r="AE46" i="1" s="1"/>
  <c r="L47" i="1"/>
  <c r="AE47" i="1" s="1"/>
  <c r="L48" i="1"/>
  <c r="AE48" i="1" s="1"/>
  <c r="L49" i="1"/>
  <c r="AE49" i="1" s="1"/>
  <c r="L50" i="1"/>
  <c r="AE50" i="1" s="1"/>
  <c r="L51" i="1"/>
  <c r="AE51" i="1" s="1"/>
  <c r="L52" i="1"/>
  <c r="AE52" i="1" s="1"/>
  <c r="L53" i="1"/>
  <c r="AE53" i="1" s="1"/>
  <c r="L54" i="1"/>
  <c r="AE54" i="1" s="1"/>
  <c r="L55" i="1"/>
  <c r="AE55" i="1" s="1"/>
  <c r="L56" i="1"/>
  <c r="AE56" i="1" s="1"/>
  <c r="L57" i="1"/>
  <c r="AE57" i="1" s="1"/>
  <c r="L58" i="1"/>
  <c r="AE58" i="1" s="1"/>
  <c r="L59" i="1"/>
  <c r="AE59" i="1" s="1"/>
  <c r="L60" i="1"/>
  <c r="AE60" i="1" s="1"/>
  <c r="L61" i="1"/>
  <c r="AE61" i="1" s="1"/>
  <c r="L62" i="1"/>
  <c r="AE62" i="1" s="1"/>
  <c r="L3" i="1"/>
  <c r="AE3" i="1" l="1"/>
  <c r="AE64" i="1" s="1"/>
  <c r="L64" i="1"/>
</calcChain>
</file>

<file path=xl/sharedStrings.xml><?xml version="1.0" encoding="utf-8"?>
<sst xmlns="http://schemas.openxmlformats.org/spreadsheetml/2006/main" count="219" uniqueCount="159">
  <si>
    <t>Facility Name</t>
  </si>
  <si>
    <t>WDNR Lic No.</t>
  </si>
  <si>
    <t>County</t>
  </si>
  <si>
    <t>Initial or Original Capacity</t>
  </si>
  <si>
    <t>Cap as of Jan. of report year in Cu Yds</t>
  </si>
  <si>
    <t>Cat. 01 (tons)</t>
  </si>
  <si>
    <t>Cat. 02 (tons)</t>
  </si>
  <si>
    <t>Cat. 03 (tons)</t>
  </si>
  <si>
    <t>Cat. 04 (tons)</t>
  </si>
  <si>
    <t>Cat. 05 (tons)</t>
  </si>
  <si>
    <t>Cat. 06 (tons)</t>
  </si>
  <si>
    <t>Cat. 07 (tons)</t>
  </si>
  <si>
    <t>Cat. 13 (tons)</t>
  </si>
  <si>
    <t>Cat. 15 (tons)</t>
  </si>
  <si>
    <t>Cat. 17 (tons)</t>
  </si>
  <si>
    <t>Cat. 18 (tons)</t>
  </si>
  <si>
    <t>Cat. 19 (tons)</t>
  </si>
  <si>
    <t>Cat. 20 (tons)</t>
  </si>
  <si>
    <t>Cat. 21 (tons)</t>
  </si>
  <si>
    <t>Cat. 22 (tons)</t>
  </si>
  <si>
    <t>Cat. 23 (tons)</t>
  </si>
  <si>
    <t>Cat. 24 (tons)</t>
  </si>
  <si>
    <t>Cat. 25 (tons)</t>
  </si>
  <si>
    <t>Cat. 26 (tons)</t>
  </si>
  <si>
    <t>Cat. 27 (tons)</t>
  </si>
  <si>
    <t>Cat. 28 (tons)</t>
  </si>
  <si>
    <t>Cat. 29 (tons)</t>
  </si>
  <si>
    <t>Cat. 30 (tons)</t>
  </si>
  <si>
    <t>Cat. 31 (tons)</t>
  </si>
  <si>
    <t>IA</t>
  </si>
  <si>
    <t>IL</t>
  </si>
  <si>
    <t>IN</t>
  </si>
  <si>
    <t>MI</t>
  </si>
  <si>
    <t>MN</t>
  </si>
  <si>
    <t>Other</t>
  </si>
  <si>
    <t>ADAMS CNTY LF &amp; RECYCLING CENTER</t>
  </si>
  <si>
    <t>Adams</t>
  </si>
  <si>
    <t>ADVANCED DISP SERV CRANBERRY CREEK LF LLC</t>
  </si>
  <si>
    <t>Wood</t>
  </si>
  <si>
    <t>ADVANCED DISP SERV HICKORY MEADOWS LF LLC</t>
  </si>
  <si>
    <t>Calumet</t>
  </si>
  <si>
    <t>ADVANCED DISP SERV SEVEN MILE CREEK LF LLC</t>
  </si>
  <si>
    <t>Eau Claire</t>
  </si>
  <si>
    <t>ADVANCED DISPOSAL EMERALD PARK LANDFILL  LLC</t>
  </si>
  <si>
    <t>Waukesha</t>
  </si>
  <si>
    <t>ADVANCED DISPOSAL SERVICES GLACIER RIDGE LLC</t>
  </si>
  <si>
    <t>Dodge</t>
  </si>
  <si>
    <t>ADVANCED DISPOSAL SERVICES MALLARD RIDGE LLC</t>
  </si>
  <si>
    <t>Walworth</t>
  </si>
  <si>
    <t xml:space="preserve">APPLETON COATED LLC </t>
  </si>
  <si>
    <t xml:space="preserve">APPLETON COATED LLC - LOCKS MILL </t>
  </si>
  <si>
    <t>Outagamie</t>
  </si>
  <si>
    <t>BFI WASTE SYSTEMS OF NORTH AMERICA LLC</t>
  </si>
  <si>
    <t>Washburn</t>
  </si>
  <si>
    <t>CHEMTRADE SOLUTIONS LLC</t>
  </si>
  <si>
    <t>Winnebago</t>
  </si>
  <si>
    <t>DAIRYLAND POWER COOP - CASSVILLE</t>
  </si>
  <si>
    <t>Grant</t>
  </si>
  <si>
    <t>DAIRYLAND POWER COOP PHASE IV - BELVIDERE</t>
  </si>
  <si>
    <t>Buffalo</t>
  </si>
  <si>
    <t>DANE CNTY LF #2 RODEFELD</t>
  </si>
  <si>
    <t>Dane</t>
  </si>
  <si>
    <t>DEER TRACK PARK RDF</t>
  </si>
  <si>
    <t>Jefferson</t>
  </si>
  <si>
    <t>DOMTAR AW LLC ASH BARK SITE</t>
  </si>
  <si>
    <t>DOMTAR AW LLC WASTEWATER TREATMENT LF</t>
  </si>
  <si>
    <t>EXPERA MOSINEE LLC</t>
  </si>
  <si>
    <t>Marathon</t>
  </si>
  <si>
    <t>FALK LANDFILL</t>
  </si>
  <si>
    <t>Milwaukee</t>
  </si>
  <si>
    <t>GEORGIA PACIFIC CONSUMER PROD LP GB NORTHLAN</t>
  </si>
  <si>
    <t>Brown</t>
  </si>
  <si>
    <t>GEORGIA PACIFIC NORTH LF</t>
  </si>
  <si>
    <t>GEORGIA-PACIFIC CONSUMER PROD LP GB WEST LF</t>
  </si>
  <si>
    <t>GREDE LLC - REEDSBURG</t>
  </si>
  <si>
    <t>Sauk</t>
  </si>
  <si>
    <t>HWY G SANITARY LF</t>
  </si>
  <si>
    <t>Vilas</t>
  </si>
  <si>
    <t>JANESVILLE CTY LF (NEW)</t>
  </si>
  <si>
    <t>Rock</t>
  </si>
  <si>
    <t>KESTREL HAWK LF</t>
  </si>
  <si>
    <t>Racine</t>
  </si>
  <si>
    <t>KEWAUNEE CNTY SOLID WASTE</t>
  </si>
  <si>
    <t>Kewaunee</t>
  </si>
  <si>
    <t>KOHLER CO LF</t>
  </si>
  <si>
    <t>Sheboygan</t>
  </si>
  <si>
    <t>LA CROSSE CNTY LF MSW  &amp; ASH MONOFILL</t>
  </si>
  <si>
    <t>La Crosse</t>
  </si>
  <si>
    <t>LINCOLN CNTY SANITARY LF</t>
  </si>
  <si>
    <t>Lincoln</t>
  </si>
  <si>
    <t>MAR-OCO LF</t>
  </si>
  <si>
    <t>Marinette</t>
  </si>
  <si>
    <t>MARATHON CNTY AREA B LF</t>
  </si>
  <si>
    <t>MARATHON CNTY BLUE BIRD RIDGE RDF</t>
  </si>
  <si>
    <t>NA</t>
  </si>
  <si>
    <t>MONROE CNTY RIDGEVILLE II SAN LF</t>
  </si>
  <si>
    <t>Monroe</t>
  </si>
  <si>
    <t>NORTHERN STATES POWER CO - WOODFIELD ASH LF</t>
  </si>
  <si>
    <t>Bayfield</t>
  </si>
  <si>
    <t>OUTAGAMIE CNTY NE LF (AREA 6)</t>
  </si>
  <si>
    <t>PACKAGING CORP OF AMERICA - TOMAHAWK LF</t>
  </si>
  <si>
    <t>RED HILLS LANDFILL - PHASE V</t>
  </si>
  <si>
    <t>RIDGEVIEW RECYCLING &amp; DISPOSAL - SOUTH</t>
  </si>
  <si>
    <t>Manitowoc</t>
  </si>
  <si>
    <t>SHAWANO CTY PHASE 2 LF</t>
  </si>
  <si>
    <t>Shawano</t>
  </si>
  <si>
    <t>SUPERIOR CTY MOCCASIN MIKE LF</t>
  </si>
  <si>
    <t>Douglas</t>
  </si>
  <si>
    <t>VERNON CNTY SOLID WASTE/RECYCLING FACILITY</t>
  </si>
  <si>
    <t>Vernon</t>
  </si>
  <si>
    <t>W M W I - MADISON PRAIRIE LF</t>
  </si>
  <si>
    <t>W M W I - METRO RECYCLING &amp; DISPOSAL</t>
  </si>
  <si>
    <t>W M W I - PHEASANT RUN RECYCLING &amp; DISPOSAL</t>
  </si>
  <si>
    <t>Kenosha</t>
  </si>
  <si>
    <t>W M W I - VALLEY TRAIL</t>
  </si>
  <si>
    <t>Green Lake</t>
  </si>
  <si>
    <t>W M W I-ORCHARD RIDGE RECYCLING &amp; DISPOSAL</t>
  </si>
  <si>
    <t>WASHINGTON ISLAND LF/COMPOST SITE</t>
  </si>
  <si>
    <t>Door</t>
  </si>
  <si>
    <t>WASTE MANAGEMENT WI - TIMBERLINE TRAIL RDF</t>
  </si>
  <si>
    <t>Rusk</t>
  </si>
  <si>
    <t>WATER QUALITY CENTER LF</t>
  </si>
  <si>
    <t>WATER RENEWAL CENTER LANDFILL</t>
  </si>
  <si>
    <t>Portage</t>
  </si>
  <si>
    <t>WAUPACA FOUNDRY INC LF #3</t>
  </si>
  <si>
    <t>Waupaca</t>
  </si>
  <si>
    <t>WEPCO CALEDONIA LF</t>
  </si>
  <si>
    <t>WEPCO HWY 32 LF</t>
  </si>
  <si>
    <t>Ozaukee</t>
  </si>
  <si>
    <t>WEPCO PLEASANT PRAIRIE LF</t>
  </si>
  <si>
    <t>WINNEBAGO CNTY SUNNYVIEW LF</t>
  </si>
  <si>
    <t>WIS PUBLIC SERV CORP WESTON ASH DISP SITE #3</t>
  </si>
  <si>
    <t>WPL - COLUMBIA ENERGY CENTER</t>
  </si>
  <si>
    <t>Columbia</t>
  </si>
  <si>
    <t>WPL - EDGEWATER GENERATING STATION</t>
  </si>
  <si>
    <t>Cat 1 - 31 Total</t>
  </si>
  <si>
    <t>Cat 2 - Cat 6 Total</t>
  </si>
  <si>
    <t>Out-of-State Waste (in tons)</t>
  </si>
  <si>
    <t>Totals</t>
  </si>
  <si>
    <t>KEY</t>
  </si>
  <si>
    <r>
      <t xml:space="preserve">Category 1: </t>
    </r>
    <r>
      <rPr>
        <sz val="11"/>
        <color theme="1"/>
        <rFont val="Arial"/>
        <family val="2"/>
      </rPr>
      <t>Municipal Waste</t>
    </r>
  </si>
  <si>
    <r>
      <t>Category 23:</t>
    </r>
    <r>
      <rPr>
        <sz val="11"/>
        <color theme="1"/>
        <rFont val="Arial"/>
        <family val="2"/>
      </rPr>
      <t xml:space="preserve"> Treated Contaminated Soil used for daily cover</t>
    </r>
  </si>
  <si>
    <r>
      <t xml:space="preserve">Category 2: </t>
    </r>
    <r>
      <rPr>
        <sz val="11"/>
        <color theme="1"/>
        <rFont val="Arial"/>
        <family val="2"/>
      </rPr>
      <t>Utility Ash/Sludges</t>
    </r>
  </si>
  <si>
    <r>
      <t>Category 24:</t>
    </r>
    <r>
      <rPr>
        <sz val="11"/>
        <color theme="1"/>
        <rFont val="Arial"/>
        <family val="2"/>
      </rPr>
      <t xml:space="preserve"> Exempt Unusable Paper Making Materials</t>
    </r>
  </si>
  <si>
    <r>
      <t xml:space="preserve">Category 3: </t>
    </r>
    <r>
      <rPr>
        <sz val="11"/>
        <color theme="1"/>
        <rFont val="Arial"/>
        <family val="2"/>
      </rPr>
      <t>Pulp/Papermill Mfg waste</t>
    </r>
  </si>
  <si>
    <r>
      <t>Category 25:</t>
    </r>
    <r>
      <rPr>
        <sz val="11"/>
        <color theme="1"/>
        <rFont val="Arial"/>
        <family val="2"/>
      </rPr>
      <t xml:space="preserve"> Construction &amp; Demolition (C&amp;D) Waste</t>
    </r>
  </si>
  <si>
    <r>
      <t xml:space="preserve">Category 4: </t>
    </r>
    <r>
      <rPr>
        <sz val="11"/>
        <color theme="1"/>
        <rFont val="Arial"/>
        <family val="2"/>
      </rPr>
      <t>Foundry Waste</t>
    </r>
  </si>
  <si>
    <r>
      <t>Category 26:</t>
    </r>
    <r>
      <rPr>
        <sz val="11"/>
        <color theme="1"/>
        <rFont val="Arial"/>
        <family val="2"/>
      </rPr>
      <t xml:space="preserve"> Sediments Contaminated with PCBs</t>
    </r>
  </si>
  <si>
    <r>
      <t xml:space="preserve">Category 5: </t>
    </r>
    <r>
      <rPr>
        <sz val="11"/>
        <color theme="1"/>
        <rFont val="Arial"/>
        <family val="2"/>
      </rPr>
      <t>POTW Sludges</t>
    </r>
  </si>
  <si>
    <r>
      <t>Category 27:</t>
    </r>
    <r>
      <rPr>
        <sz val="11"/>
        <color theme="1"/>
        <rFont val="Arial"/>
        <family val="2"/>
      </rPr>
      <t xml:space="preserve"> Waste Generated by a Non-Profit Org</t>
    </r>
  </si>
  <si>
    <r>
      <t xml:space="preserve">Category 6: </t>
    </r>
    <r>
      <rPr>
        <sz val="11"/>
        <color theme="1"/>
        <rFont val="Arial"/>
        <family val="2"/>
      </rPr>
      <t>All other SW (not HW)</t>
    </r>
  </si>
  <si>
    <r>
      <t>Category 28:</t>
    </r>
    <r>
      <rPr>
        <sz val="11"/>
        <color theme="1"/>
        <rFont val="Arial"/>
        <family val="2"/>
      </rPr>
      <t xml:space="preserve"> Waste Generated by Natural Disaster</t>
    </r>
  </si>
  <si>
    <r>
      <t>Category 19:</t>
    </r>
    <r>
      <rPr>
        <sz val="11"/>
        <color theme="1"/>
        <rFont val="Arial"/>
        <family val="2"/>
      </rPr>
      <t xml:space="preserve"> Fee Exempt waste used for dikes, berms, etc</t>
    </r>
  </si>
  <si>
    <r>
      <t>Category 29:</t>
    </r>
    <r>
      <rPr>
        <sz val="11"/>
        <color theme="1"/>
        <rFont val="Arial"/>
        <family val="2"/>
      </rPr>
      <t xml:space="preserve"> Waste Removed at Request of DNR to Mitigate Potential Env Impacts</t>
    </r>
  </si>
  <si>
    <r>
      <t>Category 20:</t>
    </r>
    <r>
      <rPr>
        <sz val="11"/>
        <color theme="1"/>
        <rFont val="Arial"/>
        <family val="2"/>
      </rPr>
      <t xml:space="preserve"> Energy Recovery Incinerator Ash</t>
    </r>
  </si>
  <si>
    <r>
      <t>Category 30:</t>
    </r>
    <r>
      <rPr>
        <sz val="11"/>
        <color theme="1"/>
        <rFont val="Arial"/>
        <family val="2"/>
      </rPr>
      <t xml:space="preserve"> MRF Residuals – 10% cap</t>
    </r>
  </si>
  <si>
    <r>
      <t>Category 21:</t>
    </r>
    <r>
      <rPr>
        <sz val="11"/>
        <color theme="1"/>
        <rFont val="Arial"/>
        <family val="2"/>
      </rPr>
      <t xml:space="preserve"> High Volume Industrial used for daily cover,etc</t>
    </r>
  </si>
  <si>
    <r>
      <t>Category 31:</t>
    </r>
    <r>
      <rPr>
        <sz val="11"/>
        <color theme="1"/>
        <rFont val="Arial"/>
        <family val="2"/>
      </rPr>
      <t xml:space="preserve"> MFR Residuals – 30% cap</t>
    </r>
  </si>
  <si>
    <r>
      <t>Category 22:</t>
    </r>
    <r>
      <rPr>
        <sz val="11"/>
        <color theme="1"/>
        <rFont val="Arial"/>
        <family val="2"/>
      </rPr>
      <t xml:space="preserve"> Shredder Fluff used for daily cover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</si>
</sst>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0" borderId="10" xfId="0" applyBorder="1"/>
    <xf numFmtId="3" fontId="0" fillId="0" borderId="10" xfId="0" applyNumberFormat="1" applyBorder="1"/>
    <xf numFmtId="0" fontId="16" fillId="0" borderId="0" xfId="0" applyFont="1"/>
    <xf numFmtId="0" fontId="0" fillId="0" borderId="10" xfId="0" applyBorder="1" applyAlignment="1">
      <alignment horizontal="center" wrapText="1"/>
    </xf>
    <xf numFmtId="0" fontId="18" fillId="0" borderId="12" xfId="0" applyFont="1" applyBorder="1" applyAlignment="1">
      <alignment horizontal="center"/>
    </xf>
    <xf numFmtId="0" fontId="0" fillId="33" borderId="12" xfId="0" applyFill="1" applyBorder="1"/>
    <xf numFmtId="3" fontId="0" fillId="33" borderId="12" xfId="0" applyNumberFormat="1" applyFill="1" applyBorder="1"/>
    <xf numFmtId="3" fontId="0" fillId="33" borderId="10" xfId="0" applyNumberFormat="1" applyFill="1" applyBorder="1"/>
    <xf numFmtId="0" fontId="19" fillId="34" borderId="13" xfId="0" applyFont="1" applyFill="1" applyBorder="1" applyAlignment="1">
      <alignment horizontal="center"/>
    </xf>
    <xf numFmtId="0" fontId="18" fillId="34" borderId="16" xfId="0" applyFont="1" applyFill="1" applyBorder="1" applyAlignment="1">
      <alignment horizontal="left"/>
    </xf>
    <xf numFmtId="0" fontId="18" fillId="34" borderId="18" xfId="0" applyFont="1" applyFill="1" applyBorder="1" applyAlignment="1">
      <alignment horizontal="left"/>
    </xf>
    <xf numFmtId="0" fontId="0" fillId="33" borderId="0" xfId="0" applyFill="1"/>
    <xf numFmtId="3" fontId="0" fillId="33" borderId="0" xfId="0" applyNumberFormat="1" applyFill="1"/>
    <xf numFmtId="0" fontId="0" fillId="0" borderId="10" xfId="0" applyFont="1" applyBorder="1"/>
    <xf numFmtId="0" fontId="0" fillId="0" borderId="10" xfId="0" applyFont="1" applyBorder="1" applyAlignment="1">
      <alignment horizontal="center" wrapText="1"/>
    </xf>
    <xf numFmtId="0" fontId="0" fillId="0" borderId="0" xfId="0" applyFont="1"/>
    <xf numFmtId="0" fontId="0" fillId="33" borderId="10" xfId="0" applyFill="1" applyBorder="1"/>
    <xf numFmtId="0" fontId="18" fillId="34" borderId="18" xfId="0" applyFont="1" applyFill="1" applyBorder="1" applyAlignment="1">
      <alignment horizontal="left"/>
    </xf>
    <xf numFmtId="0" fontId="18" fillId="34" borderId="19" xfId="0" applyFont="1" applyFill="1" applyBorder="1" applyAlignment="1">
      <alignment horizontal="left"/>
    </xf>
    <xf numFmtId="0" fontId="16" fillId="0" borderId="11" xfId="0" applyFont="1" applyBorder="1"/>
    <xf numFmtId="0" fontId="19" fillId="34" borderId="14" xfId="0" applyFont="1" applyFill="1" applyBorder="1" applyAlignment="1">
      <alignment horizontal="center"/>
    </xf>
    <xf numFmtId="0" fontId="19" fillId="34" borderId="15" xfId="0" applyFont="1" applyFill="1" applyBorder="1" applyAlignment="1">
      <alignment horizontal="center"/>
    </xf>
    <xf numFmtId="0" fontId="18" fillId="34" borderId="0" xfId="0" applyFont="1" applyFill="1" applyBorder="1" applyAlignment="1">
      <alignment horizontal="left"/>
    </xf>
    <xf numFmtId="0" fontId="18" fillId="34" borderId="17" xfId="0" applyFont="1" applyFill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FFFFFF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80"/>
  <sheetViews>
    <sheetView tabSelected="1" topLeftCell="A19" zoomScale="74" zoomScaleNormal="74" workbookViewId="0">
      <selection activeCell="F57" sqref="F57"/>
    </sheetView>
  </sheetViews>
  <sheetFormatPr defaultRowHeight="14.5" x14ac:dyDescent="0.35"/>
  <cols>
    <col min="1" max="1" width="58.453125" customWidth="1"/>
    <col min="2" max="2" width="9.7265625" customWidth="1"/>
    <col min="3" max="3" width="11.1796875" bestFit="1" customWidth="1"/>
    <col min="4" max="4" width="17.453125" customWidth="1"/>
    <col min="5" max="5" width="19.7265625" customWidth="1"/>
    <col min="6" max="6" width="11.26953125" customWidth="1"/>
    <col min="7" max="11" width="9.26953125" bestFit="1" customWidth="1"/>
    <col min="12" max="12" width="16.1796875" bestFit="1" customWidth="1"/>
    <col min="13" max="17" width="9.26953125" hidden="1" customWidth="1"/>
    <col min="18" max="30" width="9.26953125" bestFit="1" customWidth="1"/>
    <col min="31" max="31" width="13.81640625" bestFit="1" customWidth="1"/>
    <col min="32" max="37" width="9.26953125" bestFit="1" customWidth="1"/>
  </cols>
  <sheetData>
    <row r="1" spans="1:37" x14ac:dyDescent="0.35">
      <c r="B1" s="3"/>
      <c r="AF1" s="20" t="s">
        <v>137</v>
      </c>
      <c r="AG1" s="20"/>
      <c r="AH1" s="20"/>
      <c r="AI1" s="20"/>
      <c r="AJ1" s="20"/>
      <c r="AK1" s="20"/>
    </row>
    <row r="2" spans="1:37" ht="29.25" customHeight="1" x14ac:dyDescent="0.35">
      <c r="A2" s="1" t="s">
        <v>0</v>
      </c>
      <c r="B2" s="4" t="s">
        <v>1</v>
      </c>
      <c r="C2" s="1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136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 t="s">
        <v>25</v>
      </c>
      <c r="AB2" s="4" t="s">
        <v>26</v>
      </c>
      <c r="AC2" s="4" t="s">
        <v>27</v>
      </c>
      <c r="AD2" s="4" t="s">
        <v>28</v>
      </c>
      <c r="AE2" s="4" t="s">
        <v>135</v>
      </c>
      <c r="AF2" s="1" t="s">
        <v>29</v>
      </c>
      <c r="AG2" s="1" t="s">
        <v>30</v>
      </c>
      <c r="AH2" s="1" t="s">
        <v>31</v>
      </c>
      <c r="AI2" s="1" t="s">
        <v>32</v>
      </c>
      <c r="AJ2" s="1" t="s">
        <v>33</v>
      </c>
      <c r="AK2" s="1" t="s">
        <v>34</v>
      </c>
    </row>
    <row r="3" spans="1:37" x14ac:dyDescent="0.35">
      <c r="A3" s="1" t="s">
        <v>80</v>
      </c>
      <c r="B3" s="1">
        <v>572</v>
      </c>
      <c r="C3" s="1" t="s">
        <v>81</v>
      </c>
      <c r="D3" s="2">
        <v>5000000</v>
      </c>
      <c r="E3" s="2">
        <v>940542</v>
      </c>
      <c r="F3" s="2">
        <v>90208.09</v>
      </c>
      <c r="G3" s="2">
        <v>0</v>
      </c>
      <c r="H3" s="2">
        <v>0</v>
      </c>
      <c r="I3" s="2">
        <v>0</v>
      </c>
      <c r="J3" s="2">
        <v>0</v>
      </c>
      <c r="K3" s="2">
        <v>25101.11</v>
      </c>
      <c r="L3" s="2">
        <f>SUM(G3:K3)</f>
        <v>25101.11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1617.35</v>
      </c>
      <c r="S3" s="2">
        <v>0</v>
      </c>
      <c r="T3" s="2">
        <v>162.85</v>
      </c>
      <c r="U3" s="2">
        <v>35087</v>
      </c>
      <c r="V3" s="2">
        <v>0</v>
      </c>
      <c r="W3" s="2">
        <v>0</v>
      </c>
      <c r="X3" s="2">
        <v>0</v>
      </c>
      <c r="Y3" s="2">
        <v>0</v>
      </c>
      <c r="Z3" s="2">
        <v>1262.17</v>
      </c>
      <c r="AA3" s="2">
        <v>0</v>
      </c>
      <c r="AB3" s="2">
        <v>0</v>
      </c>
      <c r="AC3" s="2">
        <v>0</v>
      </c>
      <c r="AD3" s="2">
        <v>308.56</v>
      </c>
      <c r="AE3" s="2">
        <f>SUM(L3:AD3)+F3</f>
        <v>153747.13</v>
      </c>
      <c r="AF3" s="2">
        <v>0</v>
      </c>
      <c r="AG3" s="2">
        <v>681.77</v>
      </c>
      <c r="AH3" s="2">
        <v>0</v>
      </c>
      <c r="AI3" s="2">
        <v>0</v>
      </c>
      <c r="AJ3" s="2">
        <v>0</v>
      </c>
      <c r="AK3" s="2">
        <v>0</v>
      </c>
    </row>
    <row r="4" spans="1:37" x14ac:dyDescent="0.35">
      <c r="A4" s="1" t="s">
        <v>111</v>
      </c>
      <c r="B4" s="1">
        <v>1099</v>
      </c>
      <c r="C4" s="1" t="s">
        <v>69</v>
      </c>
      <c r="D4" s="2">
        <v>5175000</v>
      </c>
      <c r="E4" s="2">
        <v>632085</v>
      </c>
      <c r="F4" s="2">
        <v>233613.31</v>
      </c>
      <c r="G4" s="2">
        <v>0</v>
      </c>
      <c r="H4" s="2">
        <v>0</v>
      </c>
      <c r="I4" s="2">
        <v>5823.15</v>
      </c>
      <c r="J4" s="2">
        <v>5261.19</v>
      </c>
      <c r="K4" s="2">
        <v>41196.5</v>
      </c>
      <c r="L4" s="2">
        <f t="shared" ref="L4:L62" si="0">SUM(G4:K4)</f>
        <v>52280.84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59239.1</v>
      </c>
      <c r="S4" s="2">
        <v>0</v>
      </c>
      <c r="T4" s="2">
        <v>20717.68</v>
      </c>
      <c r="U4" s="2">
        <v>0</v>
      </c>
      <c r="V4" s="2">
        <v>8942.51</v>
      </c>
      <c r="W4" s="2">
        <v>0</v>
      </c>
      <c r="X4" s="2">
        <v>1745.62</v>
      </c>
      <c r="Y4" s="2">
        <v>0</v>
      </c>
      <c r="Z4" s="2">
        <v>0</v>
      </c>
      <c r="AA4" s="2">
        <v>0</v>
      </c>
      <c r="AB4" s="2">
        <v>0</v>
      </c>
      <c r="AC4" s="2">
        <v>363.19</v>
      </c>
      <c r="AD4" s="2">
        <v>11615.21</v>
      </c>
      <c r="AE4" s="2">
        <f t="shared" ref="AE4:AE62" si="1">SUM(L4:AD4)+F4</f>
        <v>388517.45999999996</v>
      </c>
      <c r="AF4" s="2">
        <v>27.53</v>
      </c>
      <c r="AG4" s="2">
        <v>4650.3100000000004</v>
      </c>
      <c r="AH4" s="2">
        <v>0</v>
      </c>
      <c r="AI4" s="2">
        <v>0</v>
      </c>
      <c r="AJ4" s="2">
        <v>0</v>
      </c>
      <c r="AK4" s="2">
        <v>0</v>
      </c>
    </row>
    <row r="5" spans="1:37" x14ac:dyDescent="0.35">
      <c r="A5" s="1" t="s">
        <v>64</v>
      </c>
      <c r="B5" s="1">
        <v>1365</v>
      </c>
      <c r="C5" s="1" t="s">
        <v>38</v>
      </c>
      <c r="D5" s="2">
        <v>1260000</v>
      </c>
      <c r="E5" s="2">
        <v>430656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824</v>
      </c>
      <c r="L5" s="2">
        <f t="shared" si="0"/>
        <v>824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f t="shared" si="1"/>
        <v>824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</row>
    <row r="6" spans="1:37" x14ac:dyDescent="0.35">
      <c r="A6" s="1" t="s">
        <v>84</v>
      </c>
      <c r="B6" s="1">
        <v>1508</v>
      </c>
      <c r="C6" s="1" t="s">
        <v>85</v>
      </c>
      <c r="D6" s="2">
        <v>4240000</v>
      </c>
      <c r="E6" s="2">
        <v>69151</v>
      </c>
      <c r="F6" s="2">
        <v>0</v>
      </c>
      <c r="G6" s="2">
        <v>0</v>
      </c>
      <c r="H6" s="2">
        <v>0</v>
      </c>
      <c r="I6" s="2">
        <v>13076</v>
      </c>
      <c r="J6" s="2">
        <v>1248</v>
      </c>
      <c r="K6" s="2">
        <v>2106</v>
      </c>
      <c r="L6" s="2">
        <f t="shared" si="0"/>
        <v>16430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f t="shared" si="1"/>
        <v>16430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</row>
    <row r="7" spans="1:37" x14ac:dyDescent="0.35">
      <c r="A7" s="1" t="s">
        <v>122</v>
      </c>
      <c r="B7" s="1">
        <v>1686</v>
      </c>
      <c r="C7" s="1" t="s">
        <v>123</v>
      </c>
      <c r="D7" s="2">
        <v>1551000</v>
      </c>
      <c r="E7" s="2">
        <v>457867</v>
      </c>
      <c r="F7" s="2">
        <v>0</v>
      </c>
      <c r="G7" s="2">
        <v>0</v>
      </c>
      <c r="H7" s="2">
        <v>9246</v>
      </c>
      <c r="I7" s="2">
        <v>0</v>
      </c>
      <c r="J7" s="2">
        <v>0</v>
      </c>
      <c r="K7" s="2">
        <v>35.700000000000003</v>
      </c>
      <c r="L7" s="2">
        <f t="shared" si="0"/>
        <v>9281.7000000000007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f t="shared" si="1"/>
        <v>9281.7000000000007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</row>
    <row r="8" spans="1:37" x14ac:dyDescent="0.35">
      <c r="A8" s="1" t="s">
        <v>68</v>
      </c>
      <c r="B8" s="1">
        <v>1882</v>
      </c>
      <c r="C8" s="1" t="s">
        <v>69</v>
      </c>
      <c r="D8" s="2">
        <v>569000</v>
      </c>
      <c r="E8" s="2">
        <v>170083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f t="shared" si="0"/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f t="shared" si="1"/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</row>
    <row r="9" spans="1:37" x14ac:dyDescent="0.35">
      <c r="A9" s="1" t="s">
        <v>54</v>
      </c>
      <c r="B9" s="1">
        <v>1907</v>
      </c>
      <c r="C9" s="1" t="s">
        <v>55</v>
      </c>
      <c r="D9" s="2">
        <v>175000</v>
      </c>
      <c r="E9" s="2">
        <v>36211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f t="shared" si="0"/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f t="shared" si="1"/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</row>
    <row r="10" spans="1:37" x14ac:dyDescent="0.35">
      <c r="A10" s="1" t="s">
        <v>132</v>
      </c>
      <c r="B10" s="1">
        <v>2325</v>
      </c>
      <c r="C10" s="1" t="s">
        <v>133</v>
      </c>
      <c r="D10" s="2">
        <v>500000</v>
      </c>
      <c r="E10" s="2">
        <v>20000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f t="shared" si="0"/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f t="shared" si="1"/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</row>
    <row r="11" spans="1:37" x14ac:dyDescent="0.35">
      <c r="A11" s="1" t="s">
        <v>73</v>
      </c>
      <c r="B11" s="1">
        <v>2332</v>
      </c>
      <c r="C11" s="1" t="s">
        <v>71</v>
      </c>
      <c r="D11" s="2">
        <v>6250000</v>
      </c>
      <c r="E11" s="2">
        <v>2358148</v>
      </c>
      <c r="F11" s="2">
        <v>0</v>
      </c>
      <c r="G11" s="2">
        <v>0</v>
      </c>
      <c r="H11" s="2">
        <v>118663</v>
      </c>
      <c r="I11" s="2">
        <v>0</v>
      </c>
      <c r="J11" s="2">
        <v>0</v>
      </c>
      <c r="K11" s="2">
        <v>0</v>
      </c>
      <c r="L11" s="2">
        <f t="shared" si="0"/>
        <v>118663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58521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f t="shared" si="1"/>
        <v>177184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</row>
    <row r="12" spans="1:37" x14ac:dyDescent="0.35">
      <c r="A12" s="1" t="s">
        <v>121</v>
      </c>
      <c r="B12" s="1">
        <v>2488</v>
      </c>
      <c r="C12" s="1" t="s">
        <v>38</v>
      </c>
      <c r="D12" s="2">
        <v>679384</v>
      </c>
      <c r="E12" s="2">
        <v>3169615</v>
      </c>
      <c r="F12" s="2">
        <v>0</v>
      </c>
      <c r="G12" s="2">
        <v>30520</v>
      </c>
      <c r="H12" s="2">
        <v>29231</v>
      </c>
      <c r="I12" s="2">
        <v>0</v>
      </c>
      <c r="J12" s="2">
        <v>0</v>
      </c>
      <c r="K12" s="2">
        <v>3779</v>
      </c>
      <c r="L12" s="2">
        <f t="shared" si="0"/>
        <v>63530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13952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37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f t="shared" si="1"/>
        <v>77519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</row>
    <row r="13" spans="1:37" x14ac:dyDescent="0.35">
      <c r="A13" s="1" t="s">
        <v>65</v>
      </c>
      <c r="B13" s="1">
        <v>2613</v>
      </c>
      <c r="C13" s="1" t="s">
        <v>38</v>
      </c>
      <c r="D13" s="2">
        <v>2736369</v>
      </c>
      <c r="E13" s="2">
        <v>645207</v>
      </c>
      <c r="F13" s="2">
        <v>0</v>
      </c>
      <c r="G13" s="2">
        <v>0</v>
      </c>
      <c r="H13" s="2">
        <v>96</v>
      </c>
      <c r="I13" s="2">
        <v>0</v>
      </c>
      <c r="J13" s="2">
        <v>0</v>
      </c>
      <c r="K13" s="2">
        <v>5578</v>
      </c>
      <c r="L13" s="2">
        <f t="shared" si="0"/>
        <v>5674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1.5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f t="shared" si="1"/>
        <v>5675.5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</row>
    <row r="14" spans="1:37" x14ac:dyDescent="0.35">
      <c r="A14" s="1" t="s">
        <v>106</v>
      </c>
      <c r="B14" s="1">
        <v>2627</v>
      </c>
      <c r="C14" s="1" t="s">
        <v>107</v>
      </c>
      <c r="D14" s="2">
        <v>1500000</v>
      </c>
      <c r="E14" s="2">
        <v>548685</v>
      </c>
      <c r="F14" s="2">
        <v>114702.04</v>
      </c>
      <c r="G14" s="2">
        <v>0</v>
      </c>
      <c r="H14" s="2">
        <v>0</v>
      </c>
      <c r="I14" s="2">
        <v>0</v>
      </c>
      <c r="J14" s="2">
        <v>2543.61</v>
      </c>
      <c r="K14" s="2">
        <v>983.56</v>
      </c>
      <c r="L14" s="2">
        <f t="shared" si="0"/>
        <v>3527.17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25398.400000000001</v>
      </c>
      <c r="S14" s="2">
        <v>0</v>
      </c>
      <c r="T14" s="2">
        <v>4667.8</v>
      </c>
      <c r="U14" s="2">
        <v>0</v>
      </c>
      <c r="V14" s="2">
        <v>3830.03</v>
      </c>
      <c r="W14" s="2">
        <v>0</v>
      </c>
      <c r="X14" s="2">
        <v>5226.32</v>
      </c>
      <c r="Y14" s="2">
        <v>0</v>
      </c>
      <c r="Z14" s="2">
        <v>52.81</v>
      </c>
      <c r="AA14" s="2">
        <v>0</v>
      </c>
      <c r="AB14" s="2">
        <v>0</v>
      </c>
      <c r="AC14" s="2">
        <v>0</v>
      </c>
      <c r="AD14" s="2">
        <v>0</v>
      </c>
      <c r="AE14" s="2">
        <f t="shared" si="1"/>
        <v>157404.57</v>
      </c>
      <c r="AF14" s="2">
        <v>0</v>
      </c>
      <c r="AG14" s="2">
        <v>0</v>
      </c>
      <c r="AH14" s="2">
        <v>0</v>
      </c>
      <c r="AI14" s="2">
        <v>0</v>
      </c>
      <c r="AJ14" s="2">
        <v>102810.49</v>
      </c>
      <c r="AK14" s="2">
        <v>0</v>
      </c>
    </row>
    <row r="15" spans="1:37" x14ac:dyDescent="0.35">
      <c r="A15" s="1" t="s">
        <v>129</v>
      </c>
      <c r="B15" s="1">
        <v>2786</v>
      </c>
      <c r="C15" s="1" t="s">
        <v>113</v>
      </c>
      <c r="D15" s="2">
        <v>5000000</v>
      </c>
      <c r="E15" s="2">
        <v>4021716</v>
      </c>
      <c r="F15" s="2">
        <v>0</v>
      </c>
      <c r="G15" s="2">
        <v>3492</v>
      </c>
      <c r="H15" s="2">
        <v>0</v>
      </c>
      <c r="I15" s="2">
        <v>0</v>
      </c>
      <c r="J15" s="2">
        <v>0</v>
      </c>
      <c r="K15" s="2">
        <v>0</v>
      </c>
      <c r="L15" s="2">
        <f t="shared" si="0"/>
        <v>3492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f t="shared" si="1"/>
        <v>3492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</row>
    <row r="16" spans="1:37" x14ac:dyDescent="0.35">
      <c r="A16" s="1" t="s">
        <v>127</v>
      </c>
      <c r="B16" s="1">
        <v>2801</v>
      </c>
      <c r="C16" s="1" t="s">
        <v>128</v>
      </c>
      <c r="D16" s="2">
        <v>2000000</v>
      </c>
      <c r="E16" s="2">
        <v>610255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f t="shared" si="0"/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f t="shared" si="1"/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</row>
    <row r="17" spans="1:37" x14ac:dyDescent="0.35">
      <c r="A17" s="1" t="s">
        <v>66</v>
      </c>
      <c r="B17" s="1">
        <v>2806</v>
      </c>
      <c r="C17" s="1" t="s">
        <v>67</v>
      </c>
      <c r="D17" s="2">
        <v>500000</v>
      </c>
      <c r="E17" s="2">
        <v>24685</v>
      </c>
      <c r="F17" s="2">
        <v>0</v>
      </c>
      <c r="G17" s="2">
        <v>11628</v>
      </c>
      <c r="H17" s="2">
        <v>12563</v>
      </c>
      <c r="I17" s="2">
        <v>0</v>
      </c>
      <c r="J17" s="2">
        <v>0</v>
      </c>
      <c r="K17" s="2">
        <v>5920</v>
      </c>
      <c r="L17" s="2">
        <f t="shared" si="0"/>
        <v>30111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f t="shared" si="1"/>
        <v>30111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</row>
    <row r="18" spans="1:37" x14ac:dyDescent="0.35">
      <c r="A18" s="1" t="s">
        <v>117</v>
      </c>
      <c r="B18" s="1">
        <v>2837</v>
      </c>
      <c r="C18" s="1" t="s">
        <v>118</v>
      </c>
      <c r="D18" s="2">
        <v>9320</v>
      </c>
      <c r="E18" s="2">
        <v>760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f t="shared" si="0"/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275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135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f t="shared" si="1"/>
        <v>410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</row>
    <row r="19" spans="1:37" x14ac:dyDescent="0.35">
      <c r="A19" s="1" t="s">
        <v>134</v>
      </c>
      <c r="B19" s="1">
        <v>2853</v>
      </c>
      <c r="C19" s="1" t="s">
        <v>85</v>
      </c>
      <c r="D19" s="2">
        <v>1150000</v>
      </c>
      <c r="E19" s="2">
        <v>995439</v>
      </c>
      <c r="F19" s="2">
        <v>0</v>
      </c>
      <c r="G19" s="2">
        <v>26966</v>
      </c>
      <c r="H19" s="2">
        <v>0</v>
      </c>
      <c r="I19" s="2">
        <v>0</v>
      </c>
      <c r="J19" s="2">
        <v>0</v>
      </c>
      <c r="K19" s="2">
        <v>0</v>
      </c>
      <c r="L19" s="2">
        <f t="shared" si="0"/>
        <v>26966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878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f t="shared" si="1"/>
        <v>27844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</row>
    <row r="20" spans="1:37" x14ac:dyDescent="0.35">
      <c r="A20" s="1" t="s">
        <v>70</v>
      </c>
      <c r="B20" s="1">
        <v>2893</v>
      </c>
      <c r="C20" s="1" t="s">
        <v>71</v>
      </c>
      <c r="D20" s="2">
        <v>750000</v>
      </c>
      <c r="E20" s="2">
        <v>154825</v>
      </c>
      <c r="F20" s="2">
        <v>0</v>
      </c>
      <c r="G20" s="2">
        <v>0</v>
      </c>
      <c r="H20" s="2">
        <v>8905</v>
      </c>
      <c r="I20" s="2">
        <v>0</v>
      </c>
      <c r="J20" s="2">
        <v>0</v>
      </c>
      <c r="K20" s="2">
        <v>0</v>
      </c>
      <c r="L20" s="2">
        <f t="shared" si="0"/>
        <v>8905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f t="shared" si="1"/>
        <v>8905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</row>
    <row r="21" spans="1:37" x14ac:dyDescent="0.35">
      <c r="A21" s="1" t="s">
        <v>37</v>
      </c>
      <c r="B21" s="1">
        <v>2967</v>
      </c>
      <c r="C21" s="1" t="s">
        <v>38</v>
      </c>
      <c r="D21" s="2">
        <v>1200000</v>
      </c>
      <c r="E21" s="2">
        <v>3226792</v>
      </c>
      <c r="F21" s="2">
        <v>157795.01</v>
      </c>
      <c r="G21" s="2">
        <v>11</v>
      </c>
      <c r="H21" s="2">
        <v>0</v>
      </c>
      <c r="I21" s="2">
        <v>2205</v>
      </c>
      <c r="J21" s="2">
        <v>2404</v>
      </c>
      <c r="K21" s="2">
        <v>18807</v>
      </c>
      <c r="L21" s="2">
        <f t="shared" si="0"/>
        <v>23427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42982.68</v>
      </c>
      <c r="U21" s="2">
        <v>0</v>
      </c>
      <c r="V21" s="2">
        <v>6701</v>
      </c>
      <c r="W21" s="2">
        <v>0</v>
      </c>
      <c r="X21" s="2">
        <v>9704</v>
      </c>
      <c r="Y21" s="2">
        <v>0</v>
      </c>
      <c r="Z21" s="2">
        <v>0</v>
      </c>
      <c r="AA21" s="2">
        <v>0</v>
      </c>
      <c r="AB21" s="2">
        <v>0</v>
      </c>
      <c r="AC21" s="2">
        <v>2097</v>
      </c>
      <c r="AD21" s="2">
        <v>0</v>
      </c>
      <c r="AE21" s="2">
        <f t="shared" si="1"/>
        <v>242706.69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</row>
    <row r="22" spans="1:37" x14ac:dyDescent="0.35">
      <c r="A22" s="1" t="s">
        <v>74</v>
      </c>
      <c r="B22" s="1">
        <v>2974</v>
      </c>
      <c r="C22" s="1" t="s">
        <v>75</v>
      </c>
      <c r="D22" s="2">
        <v>375000</v>
      </c>
      <c r="E22" s="2">
        <v>233219</v>
      </c>
      <c r="F22" s="2">
        <v>0</v>
      </c>
      <c r="G22" s="2">
        <v>0</v>
      </c>
      <c r="H22" s="2">
        <v>0</v>
      </c>
      <c r="I22" s="2">
        <v>18995</v>
      </c>
      <c r="J22" s="2">
        <v>0</v>
      </c>
      <c r="K22" s="2">
        <v>0</v>
      </c>
      <c r="L22" s="2">
        <f t="shared" si="0"/>
        <v>18995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f t="shared" si="1"/>
        <v>18995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</row>
    <row r="23" spans="1:37" x14ac:dyDescent="0.35">
      <c r="A23" s="1" t="s">
        <v>82</v>
      </c>
      <c r="B23" s="1">
        <v>2975</v>
      </c>
      <c r="C23" s="1" t="s">
        <v>83</v>
      </c>
      <c r="D23" s="2">
        <v>517000</v>
      </c>
      <c r="E23" s="2">
        <v>55816</v>
      </c>
      <c r="F23" s="2">
        <v>22124.99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f t="shared" si="0"/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4986.2299999999996</v>
      </c>
      <c r="S23" s="2">
        <v>0</v>
      </c>
      <c r="T23" s="2">
        <v>2410.69</v>
      </c>
      <c r="U23" s="2">
        <v>3340.12</v>
      </c>
      <c r="V23" s="2">
        <v>0</v>
      </c>
      <c r="W23" s="2">
        <v>0</v>
      </c>
      <c r="X23" s="2">
        <v>1961.55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f t="shared" si="1"/>
        <v>34823.58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</row>
    <row r="24" spans="1:37" x14ac:dyDescent="0.35">
      <c r="A24" s="1" t="s">
        <v>60</v>
      </c>
      <c r="B24" s="1">
        <v>3018</v>
      </c>
      <c r="C24" s="1" t="s">
        <v>61</v>
      </c>
      <c r="D24" s="2">
        <v>650000</v>
      </c>
      <c r="E24" s="2">
        <v>3330005</v>
      </c>
      <c r="F24" s="2">
        <v>165811</v>
      </c>
      <c r="G24" s="2">
        <v>0</v>
      </c>
      <c r="H24" s="2">
        <v>0</v>
      </c>
      <c r="I24" s="2">
        <v>0</v>
      </c>
      <c r="J24" s="2">
        <v>0</v>
      </c>
      <c r="K24" s="2">
        <v>1045</v>
      </c>
      <c r="L24" s="2">
        <f t="shared" si="0"/>
        <v>1045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20187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8434</v>
      </c>
      <c r="Y24" s="2">
        <v>0</v>
      </c>
      <c r="Z24" s="2">
        <v>0</v>
      </c>
      <c r="AA24" s="2">
        <v>0</v>
      </c>
      <c r="AB24" s="2">
        <v>0</v>
      </c>
      <c r="AC24" s="2">
        <v>6182</v>
      </c>
      <c r="AD24" s="2">
        <v>12466</v>
      </c>
      <c r="AE24" s="2">
        <f t="shared" si="1"/>
        <v>214125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</row>
    <row r="25" spans="1:37" x14ac:dyDescent="0.35">
      <c r="A25" s="1" t="s">
        <v>132</v>
      </c>
      <c r="B25" s="1">
        <v>3025</v>
      </c>
      <c r="C25" s="1" t="s">
        <v>133</v>
      </c>
      <c r="D25" s="2">
        <v>6529200</v>
      </c>
      <c r="E25" s="2">
        <v>5465442</v>
      </c>
      <c r="F25" s="2">
        <v>0</v>
      </c>
      <c r="G25" s="2">
        <v>130151</v>
      </c>
      <c r="H25" s="2">
        <v>0</v>
      </c>
      <c r="I25" s="2">
        <v>0</v>
      </c>
      <c r="J25" s="2">
        <v>0</v>
      </c>
      <c r="K25" s="2">
        <v>0</v>
      </c>
      <c r="L25" s="2">
        <f t="shared" si="0"/>
        <v>130151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f t="shared" si="1"/>
        <v>130151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</row>
    <row r="26" spans="1:37" x14ac:dyDescent="0.35">
      <c r="A26" s="1" t="s">
        <v>50</v>
      </c>
      <c r="B26" s="1">
        <v>3036</v>
      </c>
      <c r="C26" s="1" t="s">
        <v>51</v>
      </c>
      <c r="D26" s="2">
        <v>4250000</v>
      </c>
      <c r="E26" s="2">
        <v>19591</v>
      </c>
      <c r="F26" s="2">
        <v>0</v>
      </c>
      <c r="G26" s="2">
        <v>445</v>
      </c>
      <c r="H26" s="2">
        <v>887</v>
      </c>
      <c r="I26" s="2">
        <v>0</v>
      </c>
      <c r="J26" s="2">
        <v>0</v>
      </c>
      <c r="K26" s="2">
        <v>0</v>
      </c>
      <c r="L26" s="2">
        <f t="shared" si="0"/>
        <v>1332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f t="shared" si="1"/>
        <v>1332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</row>
    <row r="27" spans="1:37" x14ac:dyDescent="0.35">
      <c r="A27" s="1" t="s">
        <v>114</v>
      </c>
      <c r="B27" s="1">
        <v>3066</v>
      </c>
      <c r="C27" s="1" t="s">
        <v>115</v>
      </c>
      <c r="D27" s="2">
        <v>2813000</v>
      </c>
      <c r="E27" s="2">
        <v>4600017</v>
      </c>
      <c r="F27" s="2">
        <v>95483</v>
      </c>
      <c r="G27" s="2">
        <v>0</v>
      </c>
      <c r="H27" s="2">
        <v>372</v>
      </c>
      <c r="I27" s="2">
        <v>15971</v>
      </c>
      <c r="J27" s="2">
        <v>0</v>
      </c>
      <c r="K27" s="2">
        <v>22874</v>
      </c>
      <c r="L27" s="2">
        <f t="shared" si="0"/>
        <v>39217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467</v>
      </c>
      <c r="S27" s="2">
        <v>0</v>
      </c>
      <c r="T27" s="2">
        <v>65299</v>
      </c>
      <c r="U27" s="2">
        <v>0</v>
      </c>
      <c r="V27" s="2">
        <v>13586</v>
      </c>
      <c r="W27" s="2">
        <v>0</v>
      </c>
      <c r="X27" s="2">
        <v>4579</v>
      </c>
      <c r="Y27" s="2">
        <v>0</v>
      </c>
      <c r="Z27" s="2">
        <v>696</v>
      </c>
      <c r="AA27" s="2">
        <v>0</v>
      </c>
      <c r="AB27" s="2">
        <v>0</v>
      </c>
      <c r="AC27" s="2">
        <v>0</v>
      </c>
      <c r="AD27" s="2">
        <v>0</v>
      </c>
      <c r="AE27" s="2">
        <f t="shared" si="1"/>
        <v>219327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</row>
    <row r="28" spans="1:37" x14ac:dyDescent="0.35">
      <c r="A28" s="1" t="s">
        <v>131</v>
      </c>
      <c r="B28" s="1">
        <v>3067</v>
      </c>
      <c r="C28" s="1" t="s">
        <v>67</v>
      </c>
      <c r="D28" s="2">
        <v>873000</v>
      </c>
      <c r="E28" s="2">
        <v>3876707</v>
      </c>
      <c r="F28" s="2">
        <v>0</v>
      </c>
      <c r="G28" s="2">
        <v>238551</v>
      </c>
      <c r="H28" s="2">
        <v>0</v>
      </c>
      <c r="I28" s="2">
        <v>0</v>
      </c>
      <c r="J28" s="2">
        <v>0</v>
      </c>
      <c r="K28" s="2">
        <v>0</v>
      </c>
      <c r="L28" s="2">
        <f t="shared" si="0"/>
        <v>238551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f t="shared" si="1"/>
        <v>238551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</row>
    <row r="29" spans="1:37" x14ac:dyDescent="0.35">
      <c r="A29" s="1" t="s">
        <v>45</v>
      </c>
      <c r="B29" s="1">
        <v>3068</v>
      </c>
      <c r="C29" s="1" t="s">
        <v>46</v>
      </c>
      <c r="D29" s="2">
        <v>3885800</v>
      </c>
      <c r="E29" s="2">
        <v>7309075</v>
      </c>
      <c r="F29" s="2">
        <v>376096.65</v>
      </c>
      <c r="G29" s="2">
        <v>0</v>
      </c>
      <c r="H29" s="2">
        <v>62230.94</v>
      </c>
      <c r="I29" s="2">
        <v>9203.99</v>
      </c>
      <c r="J29" s="2">
        <v>6900.74</v>
      </c>
      <c r="K29" s="2">
        <v>34792.6</v>
      </c>
      <c r="L29" s="2">
        <f t="shared" si="0"/>
        <v>113128.27000000002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50023.59</v>
      </c>
      <c r="S29" s="2">
        <v>0</v>
      </c>
      <c r="T29" s="2">
        <v>0</v>
      </c>
      <c r="U29" s="2">
        <v>7780.47</v>
      </c>
      <c r="V29" s="2">
        <v>1810.3</v>
      </c>
      <c r="W29" s="2">
        <v>31.66</v>
      </c>
      <c r="X29" s="2">
        <v>28463.7</v>
      </c>
      <c r="Y29" s="2">
        <v>0</v>
      </c>
      <c r="Z29" s="2">
        <v>9347.52</v>
      </c>
      <c r="AA29" s="2">
        <v>0</v>
      </c>
      <c r="AB29" s="2">
        <v>53.93</v>
      </c>
      <c r="AC29" s="2">
        <v>880.76</v>
      </c>
      <c r="AD29" s="2">
        <v>8801.34</v>
      </c>
      <c r="AE29" s="2">
        <f t="shared" si="1"/>
        <v>596418.19000000006</v>
      </c>
      <c r="AF29" s="2">
        <v>2458.48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</row>
    <row r="30" spans="1:37" x14ac:dyDescent="0.35">
      <c r="A30" s="1" t="s">
        <v>104</v>
      </c>
      <c r="B30" s="1">
        <v>3069</v>
      </c>
      <c r="C30" s="1" t="s">
        <v>105</v>
      </c>
      <c r="D30" s="2">
        <v>405000</v>
      </c>
      <c r="E30" s="2">
        <v>73806</v>
      </c>
      <c r="F30" s="2">
        <v>0</v>
      </c>
      <c r="G30" s="2">
        <v>0</v>
      </c>
      <c r="H30" s="2">
        <v>0</v>
      </c>
      <c r="I30" s="2">
        <v>10207</v>
      </c>
      <c r="J30" s="2">
        <v>0</v>
      </c>
      <c r="K30" s="2">
        <v>373</v>
      </c>
      <c r="L30" s="2">
        <f t="shared" si="0"/>
        <v>10580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65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561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f t="shared" si="1"/>
        <v>11206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</row>
    <row r="31" spans="1:37" x14ac:dyDescent="0.35">
      <c r="A31" s="1" t="s">
        <v>90</v>
      </c>
      <c r="B31" s="1">
        <v>3095</v>
      </c>
      <c r="C31" s="1" t="s">
        <v>91</v>
      </c>
      <c r="D31" s="2">
        <v>1480000</v>
      </c>
      <c r="E31" s="2">
        <v>530836</v>
      </c>
      <c r="F31" s="2">
        <v>17687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f t="shared" si="0"/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7475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f t="shared" si="1"/>
        <v>25162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</row>
    <row r="32" spans="1:37" x14ac:dyDescent="0.35">
      <c r="A32" s="1" t="s">
        <v>41</v>
      </c>
      <c r="B32" s="1">
        <v>3097</v>
      </c>
      <c r="C32" s="1" t="s">
        <v>42</v>
      </c>
      <c r="D32" s="2">
        <v>3000000</v>
      </c>
      <c r="E32" s="2">
        <v>2000000</v>
      </c>
      <c r="F32" s="2">
        <v>266785</v>
      </c>
      <c r="G32" s="2">
        <v>379</v>
      </c>
      <c r="H32" s="2">
        <v>2459</v>
      </c>
      <c r="I32" s="2">
        <v>910</v>
      </c>
      <c r="J32" s="2">
        <v>0</v>
      </c>
      <c r="K32" s="2">
        <v>11521</v>
      </c>
      <c r="L32" s="2">
        <f t="shared" si="0"/>
        <v>15269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5008</v>
      </c>
      <c r="S32" s="2">
        <v>0</v>
      </c>
      <c r="T32" s="2">
        <v>24669</v>
      </c>
      <c r="U32" s="2">
        <v>59294</v>
      </c>
      <c r="V32" s="2">
        <v>2731</v>
      </c>
      <c r="W32" s="2">
        <v>0</v>
      </c>
      <c r="X32" s="2">
        <v>28312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f t="shared" si="1"/>
        <v>402068</v>
      </c>
      <c r="AF32" s="2">
        <v>708.59</v>
      </c>
      <c r="AG32" s="2">
        <v>0</v>
      </c>
      <c r="AH32" s="2">
        <v>0</v>
      </c>
      <c r="AI32" s="2">
        <v>0</v>
      </c>
      <c r="AJ32" s="2">
        <v>131384.94</v>
      </c>
      <c r="AK32" s="2">
        <v>0</v>
      </c>
    </row>
    <row r="33" spans="1:37" x14ac:dyDescent="0.35">
      <c r="A33" s="1" t="s">
        <v>76</v>
      </c>
      <c r="B33" s="1">
        <v>3100</v>
      </c>
      <c r="C33" s="1" t="s">
        <v>77</v>
      </c>
      <c r="D33" s="2">
        <v>250000</v>
      </c>
      <c r="E33" s="2">
        <v>247188</v>
      </c>
      <c r="F33" s="2">
        <v>21092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f t="shared" si="0"/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95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2207</v>
      </c>
      <c r="AD33" s="2">
        <v>0</v>
      </c>
      <c r="AE33" s="2">
        <f t="shared" si="1"/>
        <v>23394</v>
      </c>
      <c r="AF33" s="2">
        <v>0</v>
      </c>
      <c r="AG33" s="2">
        <v>0</v>
      </c>
      <c r="AH33" s="2">
        <v>0</v>
      </c>
      <c r="AI33" s="2">
        <v>1098.55</v>
      </c>
      <c r="AJ33" s="2">
        <v>0</v>
      </c>
      <c r="AK33" s="2">
        <v>0</v>
      </c>
    </row>
    <row r="34" spans="1:37" x14ac:dyDescent="0.35">
      <c r="A34" s="1" t="s">
        <v>100</v>
      </c>
      <c r="B34" s="1">
        <v>3114</v>
      </c>
      <c r="C34" s="1" t="s">
        <v>89</v>
      </c>
      <c r="D34" s="2">
        <v>2800000</v>
      </c>
      <c r="E34" s="2">
        <v>1437128</v>
      </c>
      <c r="F34" s="2">
        <v>0</v>
      </c>
      <c r="G34" s="2">
        <v>15229</v>
      </c>
      <c r="H34" s="2">
        <v>8566</v>
      </c>
      <c r="I34" s="2">
        <v>0</v>
      </c>
      <c r="J34" s="2">
        <v>0</v>
      </c>
      <c r="K34" s="2">
        <v>377</v>
      </c>
      <c r="L34" s="2">
        <f t="shared" si="0"/>
        <v>24172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f t="shared" si="1"/>
        <v>24172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</row>
    <row r="35" spans="1:37" x14ac:dyDescent="0.35">
      <c r="A35" s="1" t="s">
        <v>56</v>
      </c>
      <c r="B35" s="1">
        <v>3122</v>
      </c>
      <c r="C35" s="1" t="s">
        <v>57</v>
      </c>
      <c r="D35" s="2">
        <v>83400</v>
      </c>
      <c r="E35" s="2">
        <v>60000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f t="shared" si="0"/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f t="shared" si="1"/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</row>
    <row r="36" spans="1:37" x14ac:dyDescent="0.35">
      <c r="A36" s="1" t="s">
        <v>39</v>
      </c>
      <c r="B36" s="1">
        <v>3134</v>
      </c>
      <c r="C36" s="1" t="s">
        <v>40</v>
      </c>
      <c r="D36" s="2">
        <v>7546000</v>
      </c>
      <c r="E36" s="2">
        <v>9294257</v>
      </c>
      <c r="F36" s="2">
        <v>187398</v>
      </c>
      <c r="G36" s="2">
        <v>0</v>
      </c>
      <c r="H36" s="2">
        <v>79408</v>
      </c>
      <c r="I36" s="2">
        <v>13587</v>
      </c>
      <c r="J36" s="2">
        <v>127</v>
      </c>
      <c r="K36" s="2">
        <v>41500</v>
      </c>
      <c r="L36" s="2">
        <f t="shared" si="0"/>
        <v>134622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4482</v>
      </c>
      <c r="S36" s="2">
        <v>0</v>
      </c>
      <c r="T36" s="2">
        <v>7318</v>
      </c>
      <c r="U36" s="2">
        <v>14890</v>
      </c>
      <c r="V36" s="2">
        <v>14542</v>
      </c>
      <c r="W36" s="2">
        <v>53722</v>
      </c>
      <c r="X36" s="2">
        <v>16309</v>
      </c>
      <c r="Y36" s="2">
        <v>353169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f t="shared" si="1"/>
        <v>786452</v>
      </c>
      <c r="AF36" s="2">
        <v>0</v>
      </c>
      <c r="AG36" s="2">
        <v>0</v>
      </c>
      <c r="AH36" s="2">
        <v>0</v>
      </c>
      <c r="AI36" s="2">
        <v>919.51</v>
      </c>
      <c r="AJ36" s="2">
        <v>0</v>
      </c>
      <c r="AK36" s="2">
        <v>0</v>
      </c>
    </row>
    <row r="37" spans="1:37" x14ac:dyDescent="0.35">
      <c r="A37" s="1" t="s">
        <v>88</v>
      </c>
      <c r="B37" s="1">
        <v>3141</v>
      </c>
      <c r="C37" s="1" t="s">
        <v>89</v>
      </c>
      <c r="D37" s="2">
        <v>825000</v>
      </c>
      <c r="E37" s="2">
        <v>1157654</v>
      </c>
      <c r="F37" s="2">
        <v>22449</v>
      </c>
      <c r="G37" s="2">
        <v>0</v>
      </c>
      <c r="H37" s="2">
        <v>6634</v>
      </c>
      <c r="I37" s="2">
        <v>0</v>
      </c>
      <c r="J37" s="2">
        <v>0</v>
      </c>
      <c r="K37" s="2">
        <v>447</v>
      </c>
      <c r="L37" s="2">
        <f t="shared" si="0"/>
        <v>7081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12903</v>
      </c>
      <c r="S37" s="2">
        <v>0</v>
      </c>
      <c r="T37" s="2">
        <v>0</v>
      </c>
      <c r="U37" s="2">
        <v>0</v>
      </c>
      <c r="V37" s="2">
        <v>7133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f t="shared" si="1"/>
        <v>49566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</row>
    <row r="38" spans="1:37" x14ac:dyDescent="0.35">
      <c r="A38" s="1" t="s">
        <v>35</v>
      </c>
      <c r="B38" s="1">
        <v>3150</v>
      </c>
      <c r="C38" s="1" t="s">
        <v>36</v>
      </c>
      <c r="D38" s="2">
        <v>700000</v>
      </c>
      <c r="E38" s="2">
        <v>155397</v>
      </c>
      <c r="F38" s="2">
        <v>20143.330000000002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f t="shared" si="0"/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171.84</v>
      </c>
      <c r="AD38" s="2">
        <v>0</v>
      </c>
      <c r="AE38" s="2">
        <f t="shared" si="1"/>
        <v>20315.170000000002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</row>
    <row r="39" spans="1:37" x14ac:dyDescent="0.35">
      <c r="A39" s="1" t="s">
        <v>62</v>
      </c>
      <c r="B39" s="1">
        <v>3230</v>
      </c>
      <c r="C39" s="1" t="s">
        <v>63</v>
      </c>
      <c r="D39" s="2">
        <v>3885800</v>
      </c>
      <c r="E39" s="2">
        <v>4186850</v>
      </c>
      <c r="F39" s="2">
        <v>124638.75</v>
      </c>
      <c r="G39" s="2">
        <v>0</v>
      </c>
      <c r="H39" s="2">
        <v>0</v>
      </c>
      <c r="I39" s="2">
        <v>0</v>
      </c>
      <c r="J39" s="2">
        <v>27.95</v>
      </c>
      <c r="K39" s="2">
        <v>14275.63</v>
      </c>
      <c r="L39" s="2">
        <f t="shared" si="0"/>
        <v>14303.58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1720.11</v>
      </c>
      <c r="S39" s="2">
        <v>0</v>
      </c>
      <c r="T39" s="2">
        <v>2807.49</v>
      </c>
      <c r="U39" s="2">
        <v>7132.91</v>
      </c>
      <c r="V39" s="2">
        <v>396.54</v>
      </c>
      <c r="W39" s="2">
        <v>0</v>
      </c>
      <c r="X39" s="2">
        <v>5228.17</v>
      </c>
      <c r="Y39" s="2">
        <v>0</v>
      </c>
      <c r="Z39" s="2">
        <v>0</v>
      </c>
      <c r="AA39" s="2">
        <v>0</v>
      </c>
      <c r="AB39" s="2">
        <v>0</v>
      </c>
      <c r="AC39" s="2">
        <v>625.20000000000005</v>
      </c>
      <c r="AD39" s="2">
        <v>0</v>
      </c>
      <c r="AE39" s="2">
        <f t="shared" si="1"/>
        <v>156852.75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</row>
    <row r="40" spans="1:37" x14ac:dyDescent="0.35">
      <c r="A40" s="1" t="s">
        <v>126</v>
      </c>
      <c r="B40" s="1">
        <v>3232</v>
      </c>
      <c r="C40" s="1" t="s">
        <v>81</v>
      </c>
      <c r="D40" s="2" t="s">
        <v>94</v>
      </c>
      <c r="E40" s="2">
        <v>2430583</v>
      </c>
      <c r="F40" s="2">
        <v>0</v>
      </c>
      <c r="G40" s="2">
        <v>5274</v>
      </c>
      <c r="H40" s="2">
        <v>0</v>
      </c>
      <c r="I40" s="2">
        <v>0</v>
      </c>
      <c r="J40" s="2">
        <v>0</v>
      </c>
      <c r="K40" s="2">
        <v>0</v>
      </c>
      <c r="L40" s="2">
        <f t="shared" si="0"/>
        <v>5274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f t="shared" si="1"/>
        <v>5274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</row>
    <row r="41" spans="1:37" x14ac:dyDescent="0.35">
      <c r="A41" s="1" t="s">
        <v>97</v>
      </c>
      <c r="B41" s="1">
        <v>3233</v>
      </c>
      <c r="C41" s="1" t="s">
        <v>98</v>
      </c>
      <c r="D41" s="2">
        <v>255000</v>
      </c>
      <c r="E41" s="2">
        <v>131378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f t="shared" si="0"/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f t="shared" si="1"/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</row>
    <row r="42" spans="1:37" s="12" customFormat="1" x14ac:dyDescent="0.35">
      <c r="A42" s="17" t="s">
        <v>99</v>
      </c>
      <c r="B42" s="17">
        <v>3235</v>
      </c>
      <c r="C42" s="17" t="s">
        <v>51</v>
      </c>
      <c r="D42" s="8">
        <v>7955000</v>
      </c>
      <c r="E42" s="8">
        <v>4044335</v>
      </c>
      <c r="F42" s="8">
        <v>432694.04</v>
      </c>
      <c r="G42" s="8">
        <v>0</v>
      </c>
      <c r="H42" s="8">
        <v>0</v>
      </c>
      <c r="I42" s="8">
        <v>0</v>
      </c>
      <c r="J42" s="8">
        <v>275.07</v>
      </c>
      <c r="K42" s="8">
        <v>3608.18</v>
      </c>
      <c r="L42" s="8">
        <f t="shared" si="0"/>
        <v>3883.25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46252</v>
      </c>
      <c r="S42" s="8">
        <v>24.69</v>
      </c>
      <c r="T42" s="8">
        <v>47041.67</v>
      </c>
      <c r="U42" s="8">
        <v>564.63</v>
      </c>
      <c r="V42" s="8">
        <v>0</v>
      </c>
      <c r="W42" s="8">
        <v>7043.77</v>
      </c>
      <c r="X42" s="8">
        <v>27293.83</v>
      </c>
      <c r="Y42" s="8">
        <v>0</v>
      </c>
      <c r="Z42" s="8">
        <v>1691.85</v>
      </c>
      <c r="AA42" s="8">
        <v>0</v>
      </c>
      <c r="AB42" s="8">
        <v>0</v>
      </c>
      <c r="AC42" s="8">
        <v>8417.32</v>
      </c>
      <c r="AD42" s="8">
        <v>30828.55</v>
      </c>
      <c r="AE42" s="8">
        <f t="shared" si="1"/>
        <v>605735.6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</row>
    <row r="43" spans="1:37" x14ac:dyDescent="0.35">
      <c r="A43" s="1" t="s">
        <v>47</v>
      </c>
      <c r="B43" s="1">
        <v>3244</v>
      </c>
      <c r="C43" s="1" t="s">
        <v>48</v>
      </c>
      <c r="D43" s="2">
        <v>5197000</v>
      </c>
      <c r="E43" s="2">
        <v>2998176</v>
      </c>
      <c r="F43" s="2">
        <v>197356</v>
      </c>
      <c r="G43" s="2">
        <v>0</v>
      </c>
      <c r="H43" s="2">
        <v>0</v>
      </c>
      <c r="I43" s="2">
        <v>540</v>
      </c>
      <c r="J43" s="2">
        <v>0</v>
      </c>
      <c r="K43" s="2">
        <v>27133</v>
      </c>
      <c r="L43" s="2">
        <f t="shared" si="0"/>
        <v>27673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21876</v>
      </c>
      <c r="U43" s="2">
        <v>0</v>
      </c>
      <c r="V43" s="2">
        <v>784</v>
      </c>
      <c r="W43" s="2">
        <v>0</v>
      </c>
      <c r="X43" s="2">
        <v>29260</v>
      </c>
      <c r="Y43" s="2">
        <v>0</v>
      </c>
      <c r="Z43" s="2">
        <v>1446</v>
      </c>
      <c r="AA43" s="2">
        <v>0</v>
      </c>
      <c r="AB43" s="2">
        <v>0</v>
      </c>
      <c r="AC43" s="2">
        <v>5672</v>
      </c>
      <c r="AD43" s="2">
        <v>0</v>
      </c>
      <c r="AE43" s="2">
        <f t="shared" si="1"/>
        <v>284067</v>
      </c>
      <c r="AF43" s="2">
        <v>0</v>
      </c>
      <c r="AG43" s="2">
        <v>6156</v>
      </c>
      <c r="AH43" s="2">
        <v>0</v>
      </c>
      <c r="AI43" s="2">
        <v>0</v>
      </c>
      <c r="AJ43" s="2">
        <v>0</v>
      </c>
      <c r="AK43" s="2">
        <v>0</v>
      </c>
    </row>
    <row r="44" spans="1:37" x14ac:dyDescent="0.35">
      <c r="A44" s="1" t="s">
        <v>101</v>
      </c>
      <c r="B44" s="1">
        <v>3251</v>
      </c>
      <c r="C44" s="1" t="s">
        <v>51</v>
      </c>
      <c r="D44" s="2">
        <v>2750000</v>
      </c>
      <c r="E44" s="2">
        <v>543116</v>
      </c>
      <c r="F44" s="2">
        <v>0</v>
      </c>
      <c r="G44" s="2">
        <v>0</v>
      </c>
      <c r="H44" s="2">
        <v>68641</v>
      </c>
      <c r="I44" s="2">
        <v>0</v>
      </c>
      <c r="J44" s="2">
        <v>0</v>
      </c>
      <c r="K44" s="2">
        <v>125</v>
      </c>
      <c r="L44" s="2">
        <f t="shared" si="0"/>
        <v>68766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25844.6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f t="shared" si="1"/>
        <v>94610.6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</row>
    <row r="45" spans="1:37" x14ac:dyDescent="0.35">
      <c r="A45" s="1" t="s">
        <v>86</v>
      </c>
      <c r="B45" s="1">
        <v>3253</v>
      </c>
      <c r="C45" s="1" t="s">
        <v>87</v>
      </c>
      <c r="D45" s="2">
        <v>1672200</v>
      </c>
      <c r="E45" s="2">
        <v>2284320</v>
      </c>
      <c r="F45" s="2">
        <v>55091.28</v>
      </c>
      <c r="G45" s="2">
        <v>428.79</v>
      </c>
      <c r="H45" s="2">
        <v>0</v>
      </c>
      <c r="I45" s="2">
        <v>0</v>
      </c>
      <c r="J45" s="2">
        <v>82.69</v>
      </c>
      <c r="K45" s="2">
        <v>4177.55</v>
      </c>
      <c r="L45" s="2">
        <f t="shared" si="0"/>
        <v>4689.0300000000007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21225.59</v>
      </c>
      <c r="S45" s="2">
        <v>9561.2000000000007</v>
      </c>
      <c r="T45" s="2">
        <v>3661.14</v>
      </c>
      <c r="U45" s="2">
        <v>0</v>
      </c>
      <c r="V45" s="2">
        <v>1827.02</v>
      </c>
      <c r="W45" s="2">
        <v>0</v>
      </c>
      <c r="X45" s="2">
        <v>21025.54</v>
      </c>
      <c r="Y45" s="2">
        <v>0</v>
      </c>
      <c r="Z45" s="2">
        <v>487.71</v>
      </c>
      <c r="AA45" s="2">
        <v>0</v>
      </c>
      <c r="AB45" s="2">
        <v>0</v>
      </c>
      <c r="AC45" s="2">
        <v>0</v>
      </c>
      <c r="AD45" s="2">
        <v>0</v>
      </c>
      <c r="AE45" s="2">
        <f t="shared" si="1"/>
        <v>117568.51000000001</v>
      </c>
      <c r="AF45" s="2">
        <v>341.28</v>
      </c>
      <c r="AG45" s="2">
        <v>0</v>
      </c>
      <c r="AH45" s="2">
        <v>0</v>
      </c>
      <c r="AI45" s="2">
        <v>0</v>
      </c>
      <c r="AJ45" s="2">
        <v>25509.73</v>
      </c>
      <c r="AK45" s="2">
        <v>0</v>
      </c>
    </row>
    <row r="46" spans="1:37" x14ac:dyDescent="0.35">
      <c r="A46" s="1" t="s">
        <v>108</v>
      </c>
      <c r="B46" s="1">
        <v>3268</v>
      </c>
      <c r="C46" s="1" t="s">
        <v>109</v>
      </c>
      <c r="D46" s="2">
        <v>283448</v>
      </c>
      <c r="E46" s="2">
        <v>187391</v>
      </c>
      <c r="F46" s="2">
        <v>13615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f t="shared" si="0"/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3805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f t="shared" si="1"/>
        <v>17420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</row>
    <row r="47" spans="1:37" x14ac:dyDescent="0.35">
      <c r="A47" s="1" t="s">
        <v>72</v>
      </c>
      <c r="B47" s="1">
        <v>3275</v>
      </c>
      <c r="C47" s="1" t="s">
        <v>55</v>
      </c>
      <c r="D47" s="2">
        <v>3062000</v>
      </c>
      <c r="E47" s="2">
        <v>10317200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f t="shared" si="0"/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f t="shared" si="1"/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</row>
    <row r="48" spans="1:37" x14ac:dyDescent="0.35">
      <c r="A48" s="1" t="s">
        <v>43</v>
      </c>
      <c r="B48" s="1">
        <v>3290</v>
      </c>
      <c r="C48" s="1" t="s">
        <v>44</v>
      </c>
      <c r="D48" s="2">
        <v>3550360</v>
      </c>
      <c r="E48" s="2">
        <v>7457926</v>
      </c>
      <c r="F48" s="2">
        <v>228917</v>
      </c>
      <c r="G48" s="2">
        <v>0</v>
      </c>
      <c r="H48" s="2">
        <v>9175</v>
      </c>
      <c r="I48" s="2">
        <v>3141</v>
      </c>
      <c r="J48" s="2">
        <v>107</v>
      </c>
      <c r="K48" s="2">
        <v>54344</v>
      </c>
      <c r="L48" s="2">
        <f t="shared" si="0"/>
        <v>66767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59208</v>
      </c>
      <c r="S48" s="2">
        <v>0</v>
      </c>
      <c r="T48" s="2">
        <v>41927</v>
      </c>
      <c r="U48" s="2">
        <v>0</v>
      </c>
      <c r="V48" s="2">
        <v>6063</v>
      </c>
      <c r="W48" s="2">
        <v>0</v>
      </c>
      <c r="X48" s="2">
        <v>60089</v>
      </c>
      <c r="Y48" s="2">
        <v>0</v>
      </c>
      <c r="Z48" s="2">
        <v>3550</v>
      </c>
      <c r="AA48" s="2">
        <v>0</v>
      </c>
      <c r="AB48" s="2">
        <v>0</v>
      </c>
      <c r="AC48" s="2">
        <v>5317</v>
      </c>
      <c r="AD48" s="2">
        <v>0</v>
      </c>
      <c r="AE48" s="2">
        <f t="shared" si="1"/>
        <v>471838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</row>
    <row r="49" spans="1:37" x14ac:dyDescent="0.35">
      <c r="A49" s="1" t="s">
        <v>110</v>
      </c>
      <c r="B49" s="1">
        <v>3318</v>
      </c>
      <c r="C49" s="1" t="s">
        <v>61</v>
      </c>
      <c r="D49" s="2">
        <v>4284000</v>
      </c>
      <c r="E49" s="2">
        <v>1142347</v>
      </c>
      <c r="F49" s="2">
        <v>0</v>
      </c>
      <c r="G49" s="2">
        <v>401.53</v>
      </c>
      <c r="H49" s="2">
        <v>0</v>
      </c>
      <c r="I49" s="2">
        <v>679.54</v>
      </c>
      <c r="J49" s="2">
        <v>0</v>
      </c>
      <c r="K49" s="2">
        <v>21260.67</v>
      </c>
      <c r="L49" s="2">
        <f t="shared" si="0"/>
        <v>22341.739999999998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12571.39</v>
      </c>
      <c r="S49" s="2">
        <v>0</v>
      </c>
      <c r="T49" s="2">
        <v>0</v>
      </c>
      <c r="U49" s="2">
        <v>733.25</v>
      </c>
      <c r="V49" s="2">
        <v>33415.49</v>
      </c>
      <c r="W49" s="2">
        <v>0</v>
      </c>
      <c r="X49" s="2">
        <v>19729.29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f t="shared" si="1"/>
        <v>88791.16</v>
      </c>
      <c r="AF49" s="2">
        <v>100.87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</row>
    <row r="50" spans="1:37" x14ac:dyDescent="0.35">
      <c r="A50" s="1" t="s">
        <v>92</v>
      </c>
      <c r="B50" s="1">
        <v>3338</v>
      </c>
      <c r="C50" s="1" t="s">
        <v>67</v>
      </c>
      <c r="D50" s="2">
        <v>2508000</v>
      </c>
      <c r="E50" s="2">
        <v>8502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f t="shared" si="0"/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f t="shared" si="1"/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</row>
    <row r="51" spans="1:37" x14ac:dyDescent="0.35">
      <c r="A51" s="1" t="s">
        <v>116</v>
      </c>
      <c r="B51" s="1">
        <v>3360</v>
      </c>
      <c r="C51" s="1" t="s">
        <v>44</v>
      </c>
      <c r="D51" s="2">
        <v>9352900</v>
      </c>
      <c r="E51" s="2">
        <v>1613223</v>
      </c>
      <c r="F51" s="2">
        <v>534200</v>
      </c>
      <c r="G51" s="2">
        <v>5</v>
      </c>
      <c r="H51" s="2">
        <v>0</v>
      </c>
      <c r="I51" s="2">
        <v>9399</v>
      </c>
      <c r="J51" s="2">
        <v>0</v>
      </c>
      <c r="K51" s="2">
        <v>125206</v>
      </c>
      <c r="L51" s="2">
        <f t="shared" si="0"/>
        <v>134610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384299</v>
      </c>
      <c r="S51" s="2">
        <v>0</v>
      </c>
      <c r="T51" s="2">
        <v>23181</v>
      </c>
      <c r="U51" s="2">
        <v>0</v>
      </c>
      <c r="V51" s="2">
        <v>131034</v>
      </c>
      <c r="W51" s="2">
        <v>0</v>
      </c>
      <c r="X51" s="2">
        <v>9787</v>
      </c>
      <c r="Y51" s="2">
        <v>0</v>
      </c>
      <c r="Z51" s="2">
        <v>983</v>
      </c>
      <c r="AA51" s="2">
        <v>0</v>
      </c>
      <c r="AB51" s="2">
        <v>0</v>
      </c>
      <c r="AC51" s="2">
        <v>24491</v>
      </c>
      <c r="AD51" s="2">
        <v>27777</v>
      </c>
      <c r="AE51" s="2">
        <f t="shared" si="1"/>
        <v>1270362</v>
      </c>
      <c r="AF51" s="2">
        <v>56.31</v>
      </c>
      <c r="AG51" s="2">
        <v>513.07000000000005</v>
      </c>
      <c r="AH51" s="2">
        <v>0</v>
      </c>
      <c r="AI51" s="2">
        <v>0</v>
      </c>
      <c r="AJ51" s="2">
        <v>59.55</v>
      </c>
      <c r="AK51" s="2">
        <v>2.4</v>
      </c>
    </row>
    <row r="52" spans="1:37" x14ac:dyDescent="0.35">
      <c r="A52" s="1" t="s">
        <v>124</v>
      </c>
      <c r="B52" s="1">
        <v>3412</v>
      </c>
      <c r="C52" s="1" t="s">
        <v>125</v>
      </c>
      <c r="D52" s="2">
        <v>1339000</v>
      </c>
      <c r="E52" s="2">
        <v>1064940</v>
      </c>
      <c r="F52" s="2">
        <v>0</v>
      </c>
      <c r="G52" s="2">
        <v>0</v>
      </c>
      <c r="H52" s="2">
        <v>0</v>
      </c>
      <c r="I52" s="2">
        <v>58464</v>
      </c>
      <c r="J52" s="2">
        <v>0</v>
      </c>
      <c r="K52" s="2">
        <v>0</v>
      </c>
      <c r="L52" s="2">
        <f t="shared" si="0"/>
        <v>58464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f t="shared" si="1"/>
        <v>58464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</row>
    <row r="53" spans="1:37" x14ac:dyDescent="0.35">
      <c r="A53" s="1" t="s">
        <v>119</v>
      </c>
      <c r="B53" s="1">
        <v>3455</v>
      </c>
      <c r="C53" s="1" t="s">
        <v>120</v>
      </c>
      <c r="D53" s="2">
        <v>2933000</v>
      </c>
      <c r="E53" s="2">
        <v>4519510</v>
      </c>
      <c r="F53" s="2">
        <v>85811.04</v>
      </c>
      <c r="G53" s="2">
        <v>0</v>
      </c>
      <c r="H53" s="2">
        <v>0</v>
      </c>
      <c r="I53" s="2">
        <v>0</v>
      </c>
      <c r="J53" s="2">
        <v>0</v>
      </c>
      <c r="K53" s="2">
        <v>2662.38</v>
      </c>
      <c r="L53" s="2">
        <f t="shared" si="0"/>
        <v>2662.38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3461.08</v>
      </c>
      <c r="S53" s="2">
        <v>0</v>
      </c>
      <c r="T53" s="2">
        <v>3148.2</v>
      </c>
      <c r="U53" s="2">
        <v>0</v>
      </c>
      <c r="V53" s="2">
        <v>2511.75</v>
      </c>
      <c r="W53" s="2">
        <v>2812.11</v>
      </c>
      <c r="X53" s="2">
        <v>724.41</v>
      </c>
      <c r="Y53" s="2">
        <v>0</v>
      </c>
      <c r="Z53" s="2">
        <v>533.69000000000005</v>
      </c>
      <c r="AA53" s="2">
        <v>0</v>
      </c>
      <c r="AB53" s="2">
        <v>0</v>
      </c>
      <c r="AC53" s="2">
        <v>0</v>
      </c>
      <c r="AD53" s="2">
        <v>0</v>
      </c>
      <c r="AE53" s="2">
        <f t="shared" si="1"/>
        <v>101664.65999999999</v>
      </c>
      <c r="AF53" s="2">
        <v>0</v>
      </c>
      <c r="AG53" s="2">
        <v>0</v>
      </c>
      <c r="AH53" s="2">
        <v>0</v>
      </c>
      <c r="AI53" s="2">
        <v>0</v>
      </c>
      <c r="AJ53" s="2">
        <v>1474</v>
      </c>
      <c r="AK53" s="2">
        <v>0</v>
      </c>
    </row>
    <row r="54" spans="1:37" x14ac:dyDescent="0.35">
      <c r="A54" s="1" t="s">
        <v>49</v>
      </c>
      <c r="B54" s="1">
        <v>3458</v>
      </c>
      <c r="C54" s="1" t="s">
        <v>40</v>
      </c>
      <c r="D54" s="2">
        <v>525000</v>
      </c>
      <c r="E54" s="2">
        <v>190761</v>
      </c>
      <c r="F54" s="2">
        <v>0</v>
      </c>
      <c r="G54" s="2">
        <v>4929</v>
      </c>
      <c r="H54" s="2">
        <v>0</v>
      </c>
      <c r="I54" s="2">
        <v>0</v>
      </c>
      <c r="J54" s="2">
        <v>0</v>
      </c>
      <c r="K54" s="2">
        <v>0</v>
      </c>
      <c r="L54" s="2">
        <f t="shared" si="0"/>
        <v>4929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f t="shared" si="1"/>
        <v>4929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</row>
    <row r="55" spans="1:37" x14ac:dyDescent="0.35">
      <c r="A55" s="1" t="s">
        <v>52</v>
      </c>
      <c r="B55" s="1">
        <v>3474</v>
      </c>
      <c r="C55" s="1" t="s">
        <v>53</v>
      </c>
      <c r="D55" s="2">
        <v>4347900</v>
      </c>
      <c r="E55" s="2">
        <v>6214287</v>
      </c>
      <c r="F55" s="2">
        <v>99743</v>
      </c>
      <c r="G55" s="2">
        <v>0</v>
      </c>
      <c r="H55" s="2">
        <v>0</v>
      </c>
      <c r="I55" s="2">
        <v>84</v>
      </c>
      <c r="J55" s="2">
        <v>107</v>
      </c>
      <c r="K55" s="2">
        <v>4654</v>
      </c>
      <c r="L55" s="2">
        <f t="shared" si="0"/>
        <v>4845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25055</v>
      </c>
      <c r="T55" s="2">
        <v>0</v>
      </c>
      <c r="U55" s="2">
        <v>0</v>
      </c>
      <c r="V55" s="2">
        <v>20</v>
      </c>
      <c r="W55" s="2">
        <v>0</v>
      </c>
      <c r="X55" s="2">
        <v>4552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f t="shared" si="1"/>
        <v>134215</v>
      </c>
      <c r="AF55" s="2">
        <v>0</v>
      </c>
      <c r="AG55" s="2">
        <v>0</v>
      </c>
      <c r="AH55" s="2">
        <v>0</v>
      </c>
      <c r="AI55" s="2">
        <v>0</v>
      </c>
      <c r="AJ55" s="2">
        <v>19986.080000000002</v>
      </c>
      <c r="AK55" s="2">
        <v>0</v>
      </c>
    </row>
    <row r="56" spans="1:37" x14ac:dyDescent="0.35">
      <c r="A56" s="1" t="s">
        <v>95</v>
      </c>
      <c r="B56" s="1">
        <v>3660</v>
      </c>
      <c r="C56" s="1" t="s">
        <v>96</v>
      </c>
      <c r="D56" s="2">
        <v>997500</v>
      </c>
      <c r="E56" s="2">
        <v>223290</v>
      </c>
      <c r="F56" s="2">
        <v>37576</v>
      </c>
      <c r="G56" s="2">
        <v>0</v>
      </c>
      <c r="H56" s="2">
        <v>0</v>
      </c>
      <c r="I56" s="2">
        <v>0</v>
      </c>
      <c r="J56" s="2">
        <v>0</v>
      </c>
      <c r="K56" s="2">
        <v>737</v>
      </c>
      <c r="L56" s="2">
        <f t="shared" si="0"/>
        <v>737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1205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f t="shared" si="1"/>
        <v>39518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</row>
    <row r="57" spans="1:37" x14ac:dyDescent="0.35">
      <c r="A57" s="1" t="s">
        <v>112</v>
      </c>
      <c r="B57" s="1">
        <v>3765</v>
      </c>
      <c r="C57" s="1" t="s">
        <v>113</v>
      </c>
      <c r="D57" s="2">
        <v>487000</v>
      </c>
      <c r="E57" s="2">
        <v>8192085</v>
      </c>
      <c r="F57" s="2">
        <v>117239.51</v>
      </c>
      <c r="G57" s="2">
        <v>0</v>
      </c>
      <c r="H57" s="2">
        <v>0</v>
      </c>
      <c r="I57" s="2">
        <v>0</v>
      </c>
      <c r="J57" s="2">
        <v>8520.94</v>
      </c>
      <c r="K57" s="2">
        <v>10551.62</v>
      </c>
      <c r="L57" s="2">
        <f t="shared" si="0"/>
        <v>19072.560000000001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838.88</v>
      </c>
      <c r="S57" s="2">
        <v>0</v>
      </c>
      <c r="T57" s="2">
        <v>368.87</v>
      </c>
      <c r="U57" s="2">
        <v>0</v>
      </c>
      <c r="V57" s="2">
        <v>2097.17</v>
      </c>
      <c r="W57" s="2">
        <v>1475.13</v>
      </c>
      <c r="X57" s="2">
        <v>9202.0300000000007</v>
      </c>
      <c r="Y57" s="2">
        <v>0</v>
      </c>
      <c r="Z57" s="2">
        <v>133.87</v>
      </c>
      <c r="AA57" s="2">
        <v>0</v>
      </c>
      <c r="AB57" s="2">
        <v>0</v>
      </c>
      <c r="AC57" s="2">
        <v>0</v>
      </c>
      <c r="AD57" s="2">
        <v>0</v>
      </c>
      <c r="AE57" s="2">
        <f t="shared" si="1"/>
        <v>150428.02000000002</v>
      </c>
      <c r="AF57" s="2">
        <v>0</v>
      </c>
      <c r="AG57" s="2">
        <v>9027.86</v>
      </c>
      <c r="AH57" s="2">
        <v>0</v>
      </c>
      <c r="AI57" s="2">
        <v>0</v>
      </c>
      <c r="AJ57" s="2">
        <v>0</v>
      </c>
      <c r="AK57" s="2">
        <v>0</v>
      </c>
    </row>
    <row r="58" spans="1:37" x14ac:dyDescent="0.35">
      <c r="A58" s="1" t="s">
        <v>78</v>
      </c>
      <c r="B58" s="1">
        <v>3939</v>
      </c>
      <c r="C58" s="1" t="s">
        <v>79</v>
      </c>
      <c r="D58" s="2">
        <v>4765000</v>
      </c>
      <c r="E58" s="2">
        <v>1605322</v>
      </c>
      <c r="F58" s="2">
        <v>135286</v>
      </c>
      <c r="G58" s="2">
        <v>0</v>
      </c>
      <c r="H58" s="2">
        <v>0</v>
      </c>
      <c r="I58" s="2">
        <v>0</v>
      </c>
      <c r="J58" s="2">
        <v>528</v>
      </c>
      <c r="K58" s="2">
        <v>2392</v>
      </c>
      <c r="L58" s="2">
        <f t="shared" si="0"/>
        <v>2920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3303</v>
      </c>
      <c r="U58" s="2">
        <v>42444</v>
      </c>
      <c r="V58" s="2">
        <v>0</v>
      </c>
      <c r="W58" s="2">
        <v>0</v>
      </c>
      <c r="X58" s="2">
        <v>15361</v>
      </c>
      <c r="Y58" s="2">
        <v>0</v>
      </c>
      <c r="Z58" s="2">
        <v>0</v>
      </c>
      <c r="AA58" s="2">
        <v>0</v>
      </c>
      <c r="AB58" s="2">
        <v>0</v>
      </c>
      <c r="AC58" s="2">
        <v>8013</v>
      </c>
      <c r="AD58" s="2">
        <v>0</v>
      </c>
      <c r="AE58" s="2">
        <f t="shared" si="1"/>
        <v>207327</v>
      </c>
      <c r="AF58" s="2">
        <v>0</v>
      </c>
      <c r="AG58" s="2">
        <v>42444</v>
      </c>
      <c r="AH58" s="2">
        <v>0</v>
      </c>
      <c r="AI58" s="2">
        <v>0</v>
      </c>
      <c r="AJ58" s="2">
        <v>0</v>
      </c>
      <c r="AK58" s="2">
        <v>0</v>
      </c>
    </row>
    <row r="59" spans="1:37" x14ac:dyDescent="0.35">
      <c r="A59" s="1" t="s">
        <v>58</v>
      </c>
      <c r="B59" s="1">
        <v>4126</v>
      </c>
      <c r="C59" s="1" t="s">
        <v>59</v>
      </c>
      <c r="D59" s="2">
        <v>3011000</v>
      </c>
      <c r="E59" s="2">
        <v>2100015</v>
      </c>
      <c r="F59" s="2">
        <v>0</v>
      </c>
      <c r="G59" s="2">
        <v>72722</v>
      </c>
      <c r="H59" s="2">
        <v>0</v>
      </c>
      <c r="I59" s="2">
        <v>0</v>
      </c>
      <c r="J59" s="2">
        <v>0</v>
      </c>
      <c r="K59" s="2">
        <v>0</v>
      </c>
      <c r="L59" s="2">
        <f t="shared" si="0"/>
        <v>72722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f t="shared" si="1"/>
        <v>72722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</row>
    <row r="60" spans="1:37" x14ac:dyDescent="0.35">
      <c r="A60" s="1" t="s">
        <v>93</v>
      </c>
      <c r="B60" s="1">
        <v>4228</v>
      </c>
      <c r="C60" s="1" t="s">
        <v>67</v>
      </c>
      <c r="D60" s="2" t="s">
        <v>94</v>
      </c>
      <c r="E60" s="2">
        <v>2176975</v>
      </c>
      <c r="F60" s="2">
        <v>154232.15</v>
      </c>
      <c r="G60" s="2">
        <v>1453.42</v>
      </c>
      <c r="H60" s="2">
        <v>3243.04</v>
      </c>
      <c r="I60" s="2">
        <v>0</v>
      </c>
      <c r="J60" s="2">
        <v>0</v>
      </c>
      <c r="K60" s="2">
        <v>14695.64</v>
      </c>
      <c r="L60" s="2">
        <f t="shared" si="0"/>
        <v>19392.099999999999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23917.52</v>
      </c>
      <c r="U60" s="2">
        <v>0</v>
      </c>
      <c r="V60" s="2">
        <v>0</v>
      </c>
      <c r="W60" s="2">
        <v>0</v>
      </c>
      <c r="X60" s="2">
        <v>12659.92</v>
      </c>
      <c r="Y60" s="2">
        <v>0</v>
      </c>
      <c r="Z60" s="2">
        <v>7.85</v>
      </c>
      <c r="AA60" s="2">
        <v>0</v>
      </c>
      <c r="AB60" s="2">
        <v>0</v>
      </c>
      <c r="AC60" s="2">
        <v>0</v>
      </c>
      <c r="AD60" s="2">
        <v>0</v>
      </c>
      <c r="AE60" s="2">
        <f t="shared" si="1"/>
        <v>210209.53999999998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</row>
    <row r="61" spans="1:37" x14ac:dyDescent="0.35">
      <c r="A61" s="1" t="s">
        <v>102</v>
      </c>
      <c r="B61" s="1">
        <v>4292</v>
      </c>
      <c r="C61" s="1" t="s">
        <v>103</v>
      </c>
      <c r="D61" s="2">
        <v>10300000</v>
      </c>
      <c r="E61" s="2">
        <v>8223005</v>
      </c>
      <c r="F61" s="2">
        <v>100648</v>
      </c>
      <c r="G61" s="2">
        <v>24032</v>
      </c>
      <c r="H61" s="2">
        <v>0</v>
      </c>
      <c r="I61" s="2">
        <v>15985</v>
      </c>
      <c r="J61" s="2">
        <v>201</v>
      </c>
      <c r="K61" s="2">
        <v>30330</v>
      </c>
      <c r="L61" s="2">
        <f t="shared" si="0"/>
        <v>70548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34331</v>
      </c>
      <c r="S61" s="2">
        <v>0</v>
      </c>
      <c r="T61" s="2">
        <v>24946</v>
      </c>
      <c r="U61" s="2">
        <v>0</v>
      </c>
      <c r="V61" s="2">
        <v>11692</v>
      </c>
      <c r="W61" s="2">
        <v>7716</v>
      </c>
      <c r="X61" s="2">
        <v>2125</v>
      </c>
      <c r="Y61" s="2">
        <v>6692</v>
      </c>
      <c r="Z61" s="2">
        <v>3178</v>
      </c>
      <c r="AA61" s="2">
        <v>0</v>
      </c>
      <c r="AB61" s="2">
        <v>0</v>
      </c>
      <c r="AC61" s="2">
        <v>5111</v>
      </c>
      <c r="AD61" s="2">
        <v>0</v>
      </c>
      <c r="AE61" s="2">
        <f t="shared" si="1"/>
        <v>266987</v>
      </c>
      <c r="AF61" s="2">
        <v>0</v>
      </c>
      <c r="AG61" s="2">
        <v>0</v>
      </c>
      <c r="AH61" s="2">
        <v>0</v>
      </c>
      <c r="AI61" s="2">
        <v>4099.2700000000004</v>
      </c>
      <c r="AJ61" s="2">
        <v>0</v>
      </c>
      <c r="AK61" s="2">
        <v>0</v>
      </c>
    </row>
    <row r="62" spans="1:37" x14ac:dyDescent="0.35">
      <c r="A62" s="1" t="s">
        <v>130</v>
      </c>
      <c r="B62" s="1">
        <v>4628</v>
      </c>
      <c r="C62" s="1" t="s">
        <v>55</v>
      </c>
      <c r="D62" s="2" t="s">
        <v>94</v>
      </c>
      <c r="E62" s="2">
        <v>0</v>
      </c>
      <c r="F62" s="2">
        <v>0</v>
      </c>
      <c r="G62" s="2">
        <v>143</v>
      </c>
      <c r="H62" s="2">
        <v>26380</v>
      </c>
      <c r="I62" s="2">
        <v>0</v>
      </c>
      <c r="J62" s="2">
        <v>0</v>
      </c>
      <c r="K62" s="2">
        <v>0</v>
      </c>
      <c r="L62" s="2">
        <f t="shared" si="0"/>
        <v>26523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97288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f t="shared" si="1"/>
        <v>123811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</row>
    <row r="64" spans="1:37" x14ac:dyDescent="0.35">
      <c r="A64" s="5" t="s">
        <v>138</v>
      </c>
      <c r="B64" s="6"/>
      <c r="C64" s="6"/>
      <c r="D64" s="7">
        <f>SUM(D3:D62)</f>
        <v>150688581</v>
      </c>
      <c r="E64" s="7">
        <f>SUM(E3:E63)</f>
        <v>130214397</v>
      </c>
      <c r="F64" s="7">
        <f t="shared" ref="F64:AK64" si="2">SUM(F3:F63)</f>
        <v>4108436.1899999995</v>
      </c>
      <c r="G64" s="7">
        <f t="shared" si="2"/>
        <v>566760.74000000011</v>
      </c>
      <c r="H64" s="7">
        <f t="shared" si="2"/>
        <v>446699.98</v>
      </c>
      <c r="I64" s="7">
        <f t="shared" si="2"/>
        <v>178270.68</v>
      </c>
      <c r="J64" s="7">
        <f t="shared" si="2"/>
        <v>28334.190000000002</v>
      </c>
      <c r="K64" s="7">
        <f t="shared" si="2"/>
        <v>533413.14</v>
      </c>
      <c r="L64" s="7">
        <f t="shared" si="2"/>
        <v>1753478.7300000002</v>
      </c>
      <c r="M64" s="7">
        <f t="shared" si="2"/>
        <v>0</v>
      </c>
      <c r="N64" s="7">
        <f t="shared" si="2"/>
        <v>0</v>
      </c>
      <c r="O64" s="7">
        <f t="shared" si="2"/>
        <v>0</v>
      </c>
      <c r="P64" s="7">
        <f t="shared" si="2"/>
        <v>0</v>
      </c>
      <c r="Q64" s="7">
        <f t="shared" si="2"/>
        <v>0</v>
      </c>
      <c r="R64" s="7">
        <f t="shared" si="2"/>
        <v>771285.72</v>
      </c>
      <c r="S64" s="7">
        <f t="shared" si="2"/>
        <v>34640.89</v>
      </c>
      <c r="T64" s="7">
        <f t="shared" si="2"/>
        <v>546059.18999999994</v>
      </c>
      <c r="U64" s="7">
        <f t="shared" si="2"/>
        <v>171266.38</v>
      </c>
      <c r="V64" s="7">
        <f t="shared" si="2"/>
        <v>249118.31</v>
      </c>
      <c r="W64" s="7">
        <f t="shared" si="2"/>
        <v>72800.670000000013</v>
      </c>
      <c r="X64" s="7">
        <f t="shared" si="2"/>
        <v>327188.38</v>
      </c>
      <c r="Y64" s="7">
        <f t="shared" si="2"/>
        <v>359861</v>
      </c>
      <c r="Z64" s="7">
        <f t="shared" si="2"/>
        <v>23370.469999999994</v>
      </c>
      <c r="AA64" s="7">
        <f t="shared" si="2"/>
        <v>0</v>
      </c>
      <c r="AB64" s="7">
        <f t="shared" si="2"/>
        <v>53.93</v>
      </c>
      <c r="AC64" s="7">
        <f t="shared" si="2"/>
        <v>69548.31</v>
      </c>
      <c r="AD64" s="7">
        <f t="shared" si="2"/>
        <v>91796.66</v>
      </c>
      <c r="AE64" s="7">
        <f t="shared" si="2"/>
        <v>8578904.8299999982</v>
      </c>
      <c r="AF64" s="7">
        <f t="shared" si="2"/>
        <v>3693.06</v>
      </c>
      <c r="AG64" s="7">
        <f t="shared" si="2"/>
        <v>63473.01</v>
      </c>
      <c r="AH64" s="7">
        <f t="shared" si="2"/>
        <v>0</v>
      </c>
      <c r="AI64" s="7">
        <f t="shared" si="2"/>
        <v>6117.33</v>
      </c>
      <c r="AJ64" s="7">
        <f t="shared" si="2"/>
        <v>281224.78999999998</v>
      </c>
      <c r="AK64" s="7">
        <f t="shared" si="2"/>
        <v>2.4</v>
      </c>
    </row>
    <row r="66" spans="1:37" s="16" customFormat="1" ht="29.25" customHeight="1" x14ac:dyDescent="0.35">
      <c r="A66" s="14" t="s">
        <v>0</v>
      </c>
      <c r="B66" s="15" t="s">
        <v>1</v>
      </c>
      <c r="C66" s="14" t="s">
        <v>2</v>
      </c>
      <c r="D66" s="15" t="s">
        <v>3</v>
      </c>
      <c r="E66" s="15" t="s">
        <v>4</v>
      </c>
      <c r="F66" s="15" t="s">
        <v>5</v>
      </c>
      <c r="G66" s="15" t="s">
        <v>6</v>
      </c>
      <c r="H66" s="15" t="s">
        <v>7</v>
      </c>
      <c r="I66" s="15" t="s">
        <v>8</v>
      </c>
      <c r="J66" s="15" t="s">
        <v>9</v>
      </c>
      <c r="K66" s="15" t="s">
        <v>10</v>
      </c>
      <c r="L66" s="15" t="s">
        <v>136</v>
      </c>
      <c r="M66" s="15" t="s">
        <v>11</v>
      </c>
      <c r="N66" s="15" t="s">
        <v>12</v>
      </c>
      <c r="O66" s="15" t="s">
        <v>13</v>
      </c>
      <c r="P66" s="15" t="s">
        <v>14</v>
      </c>
      <c r="Q66" s="15" t="s">
        <v>15</v>
      </c>
      <c r="R66" s="15" t="s">
        <v>16</v>
      </c>
      <c r="S66" s="15" t="s">
        <v>17</v>
      </c>
      <c r="T66" s="15" t="s">
        <v>18</v>
      </c>
      <c r="U66" s="15" t="s">
        <v>19</v>
      </c>
      <c r="V66" s="15" t="s">
        <v>20</v>
      </c>
      <c r="W66" s="15" t="s">
        <v>21</v>
      </c>
      <c r="X66" s="15" t="s">
        <v>22</v>
      </c>
      <c r="Y66" s="15" t="s">
        <v>23</v>
      </c>
      <c r="Z66" s="15" t="s">
        <v>24</v>
      </c>
      <c r="AA66" s="15" t="s">
        <v>25</v>
      </c>
      <c r="AB66" s="15" t="s">
        <v>26</v>
      </c>
      <c r="AC66" s="15" t="s">
        <v>27</v>
      </c>
      <c r="AD66" s="15" t="s">
        <v>28</v>
      </c>
      <c r="AE66" s="15" t="s">
        <v>135</v>
      </c>
      <c r="AF66" s="14" t="s">
        <v>29</v>
      </c>
      <c r="AG66" s="14" t="s">
        <v>30</v>
      </c>
      <c r="AH66" s="14" t="s">
        <v>31</v>
      </c>
      <c r="AI66" s="14" t="s">
        <v>32</v>
      </c>
      <c r="AJ66" s="14" t="s">
        <v>33</v>
      </c>
      <c r="AK66" s="14" t="s">
        <v>34</v>
      </c>
    </row>
    <row r="68" spans="1:37" ht="15" thickBot="1" x14ac:dyDescent="0.4"/>
    <row r="69" spans="1:37" ht="16" thickTop="1" x14ac:dyDescent="0.35">
      <c r="A69" s="9" t="s">
        <v>139</v>
      </c>
      <c r="B69" s="21"/>
      <c r="C69" s="21"/>
      <c r="D69" s="21"/>
      <c r="E69" s="21"/>
      <c r="F69" s="21"/>
      <c r="G69" s="22"/>
    </row>
    <row r="70" spans="1:37" x14ac:dyDescent="0.35">
      <c r="A70" s="10" t="s">
        <v>140</v>
      </c>
      <c r="B70" s="23" t="s">
        <v>141</v>
      </c>
      <c r="C70" s="23"/>
      <c r="D70" s="23"/>
      <c r="E70" s="23"/>
      <c r="F70" s="23"/>
      <c r="G70" s="24"/>
    </row>
    <row r="71" spans="1:37" x14ac:dyDescent="0.35">
      <c r="A71" s="10" t="s">
        <v>142</v>
      </c>
      <c r="B71" s="23" t="s">
        <v>143</v>
      </c>
      <c r="C71" s="23"/>
      <c r="D71" s="23"/>
      <c r="E71" s="23"/>
      <c r="F71" s="23"/>
      <c r="G71" s="24"/>
    </row>
    <row r="72" spans="1:37" x14ac:dyDescent="0.35">
      <c r="A72" s="10" t="s">
        <v>144</v>
      </c>
      <c r="B72" s="24" t="s">
        <v>145</v>
      </c>
      <c r="C72" s="24"/>
      <c r="D72" s="24"/>
      <c r="E72" s="24"/>
      <c r="F72" s="24"/>
      <c r="G72" s="24"/>
    </row>
    <row r="73" spans="1:37" x14ac:dyDescent="0.35">
      <c r="A73" s="10" t="s">
        <v>146</v>
      </c>
      <c r="B73" s="24" t="s">
        <v>147</v>
      </c>
      <c r="C73" s="24"/>
      <c r="D73" s="24"/>
      <c r="E73" s="24"/>
      <c r="F73" s="24"/>
      <c r="G73" s="24"/>
    </row>
    <row r="74" spans="1:37" x14ac:dyDescent="0.35">
      <c r="A74" s="10" t="s">
        <v>148</v>
      </c>
      <c r="B74" s="24" t="s">
        <v>149</v>
      </c>
      <c r="C74" s="24"/>
      <c r="D74" s="24"/>
      <c r="E74" s="24"/>
      <c r="F74" s="24"/>
      <c r="G74" s="24"/>
    </row>
    <row r="75" spans="1:37" x14ac:dyDescent="0.35">
      <c r="A75" s="10" t="s">
        <v>150</v>
      </c>
      <c r="B75" s="24" t="s">
        <v>151</v>
      </c>
      <c r="C75" s="24"/>
      <c r="D75" s="24"/>
      <c r="E75" s="24"/>
      <c r="F75" s="24"/>
      <c r="G75" s="24"/>
    </row>
    <row r="76" spans="1:37" x14ac:dyDescent="0.35">
      <c r="A76" s="10" t="s">
        <v>152</v>
      </c>
      <c r="B76" s="23" t="s">
        <v>153</v>
      </c>
      <c r="C76" s="23"/>
      <c r="D76" s="23"/>
      <c r="E76" s="23"/>
      <c r="F76" s="23"/>
      <c r="G76" s="24"/>
    </row>
    <row r="77" spans="1:37" x14ac:dyDescent="0.35">
      <c r="A77" s="10" t="s">
        <v>154</v>
      </c>
      <c r="B77" s="24" t="s">
        <v>155</v>
      </c>
      <c r="C77" s="24"/>
      <c r="D77" s="24"/>
      <c r="E77" s="24"/>
      <c r="F77" s="24"/>
      <c r="G77" s="24"/>
    </row>
    <row r="78" spans="1:37" x14ac:dyDescent="0.35">
      <c r="A78" s="10" t="s">
        <v>156</v>
      </c>
      <c r="B78" s="24" t="s">
        <v>157</v>
      </c>
      <c r="C78" s="24"/>
      <c r="D78" s="24"/>
      <c r="E78" s="24"/>
      <c r="F78" s="24"/>
      <c r="G78" s="24"/>
    </row>
    <row r="79" spans="1:37" ht="15" thickBot="1" x14ac:dyDescent="0.4">
      <c r="A79" s="11" t="s">
        <v>158</v>
      </c>
      <c r="B79" s="18"/>
      <c r="C79" s="18"/>
      <c r="D79" s="18"/>
      <c r="E79" s="18"/>
      <c r="F79" s="18"/>
      <c r="G79" s="19"/>
    </row>
    <row r="80" spans="1:37" ht="15" thickTop="1" x14ac:dyDescent="0.35">
      <c r="A80" s="12"/>
      <c r="B80" s="12"/>
      <c r="C80" s="12"/>
      <c r="D80" s="13"/>
      <c r="E80" s="13"/>
      <c r="F80" s="13"/>
      <c r="G80" s="13"/>
    </row>
  </sheetData>
  <sortState ref="A2:AI61">
    <sortCondition ref="B2:B61"/>
  </sortState>
  <mergeCells count="12">
    <mergeCell ref="B79:G79"/>
    <mergeCell ref="AF1:AK1"/>
    <mergeCell ref="B69:G69"/>
    <mergeCell ref="B70:G70"/>
    <mergeCell ref="B71:G71"/>
    <mergeCell ref="B72:G72"/>
    <mergeCell ref="B73:G73"/>
    <mergeCell ref="B74:G74"/>
    <mergeCell ref="B75:G75"/>
    <mergeCell ref="B76:G76"/>
    <mergeCell ref="B77:G77"/>
    <mergeCell ref="B78:G78"/>
  </mergeCells>
  <pageMargins left="0.25" right="0.25" top="0.75" bottom="0.75" header="0.3" footer="0.3"/>
  <pageSetup paperSize="17" scale="55" orientation="landscape" r:id="rId1"/>
  <headerFooter>
    <oddHeader>&amp;C2016 Municipal &amp;&amp; Industrial Waste Landfill Tonnage Report Sorted by Wis DNR License No.&amp;R&amp;D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WDNR Landfill tonnage for year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 Wisconsin Municipal and Industrial Waste Landfill Tonnages</dc:title>
  <dc:subject>Tonnage data from Wisconsin landfills</dc:subject>
  <dc:creator>Wisconsin DNR</dc:creator>
  <cp:keywords>"landfill, tonnage, report, municipal, industrial"</cp:keywords>
  <cp:lastModifiedBy>Murray, Sarah C</cp:lastModifiedBy>
  <cp:lastPrinted>2017-03-23T14:20:16Z</cp:lastPrinted>
  <dcterms:created xsi:type="dcterms:W3CDTF">2017-03-22T19:36:40Z</dcterms:created>
  <dcterms:modified xsi:type="dcterms:W3CDTF">2019-04-04T14:07:58Z</dcterms:modified>
</cp:coreProperties>
</file>