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Quality_Assurance\Data Review\Quarterly Updates\EtO\"/>
    </mc:Choice>
  </mc:AlternateContent>
  <xr:revisionPtr revIDLastSave="0" documentId="13_ncr:1_{6FC22E8F-5CBA-42E4-9539-405F92E529D6}" xr6:coauthVersionLast="47" xr6:coauthVersionMax="47" xr10:uidLastSave="{00000000-0000-0000-0000-000000000000}"/>
  <bookViews>
    <workbookView xWindow="-120" yWindow="-120" windowWidth="29040" windowHeight="17640" activeTab="4" xr2:uid="{8C21B3AD-49D8-4F6C-870A-56FB41628EE3}"/>
  </bookViews>
  <sheets>
    <sheet name="EtO 2020" sheetId="1" r:id="rId1"/>
    <sheet name="EtO 2021" sheetId="3" r:id="rId2"/>
    <sheet name="EtO 2022" sheetId="4" r:id="rId3"/>
    <sheet name="EtO 2023" sheetId="5" r:id="rId4"/>
    <sheet name="EtO 2024" sheetId="6" r:id="rId5"/>
  </sheets>
  <definedNames>
    <definedName name="_xlnm.Print_Area" localSheetId="0">'EtO 2020'!$B$2:$G$82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6" l="1"/>
  <c r="C75" i="6"/>
  <c r="C76" i="6" l="1"/>
  <c r="C74" i="6"/>
  <c r="G83" i="5"/>
  <c r="C84" i="5"/>
  <c r="C83" i="5"/>
  <c r="C82" i="5"/>
  <c r="C81" i="5"/>
  <c r="G84" i="5"/>
  <c r="G82" i="5" l="1"/>
  <c r="G81" i="5"/>
  <c r="C81" i="4"/>
  <c r="G81" i="4"/>
  <c r="G80" i="4"/>
  <c r="C80" i="4"/>
  <c r="G79" i="4"/>
  <c r="C79" i="4"/>
  <c r="G78" i="4"/>
  <c r="C78" i="4"/>
  <c r="C77" i="3"/>
  <c r="C76" i="3"/>
  <c r="G78" i="3"/>
  <c r="C78" i="3" l="1"/>
  <c r="C75" i="3"/>
  <c r="G77" i="3"/>
  <c r="G76" i="3"/>
  <c r="G75" i="3"/>
  <c r="C74" i="1" l="1"/>
  <c r="C77" i="1" l="1"/>
  <c r="C76" i="1"/>
  <c r="C75" i="1"/>
  <c r="C78" i="1" l="1"/>
</calcChain>
</file>

<file path=xl/sharedStrings.xml><?xml version="1.0" encoding="utf-8"?>
<sst xmlns="http://schemas.openxmlformats.org/spreadsheetml/2006/main" count="367" uniqueCount="33">
  <si>
    <t>Units</t>
  </si>
  <si>
    <t>ppbv</t>
  </si>
  <si>
    <t>Sample Date</t>
  </si>
  <si>
    <t>Result Value</t>
  </si>
  <si>
    <t>-</t>
  </si>
  <si>
    <t>Began Monitoring</t>
  </si>
  <si>
    <t>Average</t>
  </si>
  <si>
    <t>Maxiumum</t>
  </si>
  <si>
    <t>Count of Samples</t>
  </si>
  <si>
    <t>Results &gt;MDL* (&gt;0.051)</t>
  </si>
  <si>
    <t>Results &gt;MQL** (&gt;0.17)</t>
  </si>
  <si>
    <t>Data QA'd through:</t>
  </si>
  <si>
    <t>Missed sampling date</t>
  </si>
  <si>
    <t>Make up sampling date</t>
  </si>
  <si>
    <t>* MDL is method detction limit - the lowest level detectable by analytical instrument</t>
  </si>
  <si>
    <t>**MQL is method quantification limit - the lowest standard on analytical instrument</t>
  </si>
  <si>
    <t>Site</t>
  </si>
  <si>
    <t>Horicon</t>
  </si>
  <si>
    <t>Parameter</t>
  </si>
  <si>
    <t>Ethylene Oxide</t>
  </si>
  <si>
    <t>remaining is preliminary</t>
  </si>
  <si>
    <t>Milwaukee 16th St</t>
  </si>
  <si>
    <t>Results &gt;MDL* (&gt;0.0261)</t>
  </si>
  <si>
    <t>†</t>
  </si>
  <si>
    <t>† Analyte identified; Reported value may be biased high</t>
  </si>
  <si>
    <t>NA</t>
  </si>
  <si>
    <t>Results &gt;MDL* (&gt;0.0480)</t>
  </si>
  <si>
    <t/>
  </si>
  <si>
    <t>ND</t>
  </si>
  <si>
    <t>Results &gt;MDL* (&gt;0.0353)</t>
  </si>
  <si>
    <t>Results &gt;MDL* (&gt;0.0255)</t>
  </si>
  <si>
    <t>ND is non-detect; indicates analysis did not detect ethylene oxide</t>
  </si>
  <si>
    <t>Data auality assured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</si>
</sst>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0" applyNumberFormat="1"/>
    <xf numFmtId="0" fontId="0" fillId="3" borderId="0" xfId="0" applyFill="1" applyAlignment="1">
      <alignment horizontal="right"/>
    </xf>
    <xf numFmtId="0" fontId="0" fillId="4" borderId="0" xfId="0" applyFill="1"/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quotePrefix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applyBorder="1" applyAlignment="1">
      <alignment horizontal="left" vertical="center" wrapText="1"/>
    </xf>
    <xf numFmtId="0" fontId="2" fillId="0" borderId="0" xfId="0" quotePrefix="1" applyFont="1" applyBorder="1"/>
    <xf numFmtId="0" fontId="0" fillId="0" borderId="0" xfId="0"/>
    <xf numFmtId="0" fontId="0" fillId="0" borderId="0" xfId="0" quotePrefix="1"/>
    <xf numFmtId="0" fontId="0" fillId="0" borderId="0" xfId="0" quotePrefix="1"/>
    <xf numFmtId="0" fontId="0" fillId="0" borderId="0" xfId="0"/>
    <xf numFmtId="0" fontId="2" fillId="0" borderId="0" xfId="0" applyFont="1"/>
    <xf numFmtId="0" fontId="2" fillId="0" borderId="0" xfId="0" quotePrefix="1" applyFont="1"/>
    <xf numFmtId="0" fontId="0" fillId="0" borderId="0" xfId="0"/>
    <xf numFmtId="0" fontId="2" fillId="0" borderId="0" xfId="0" quotePrefix="1" applyFont="1"/>
    <xf numFmtId="0" fontId="0" fillId="0" borderId="0" xfId="0" quotePrefix="1"/>
    <xf numFmtId="0" fontId="2" fillId="0" borderId="0" xfId="0" applyFont="1" applyBorder="1"/>
    <xf numFmtId="0" fontId="0" fillId="0" borderId="0" xfId="0" quotePrefix="1" applyBorder="1"/>
    <xf numFmtId="0" fontId="2" fillId="0" borderId="0" xfId="0" applyFont="1"/>
    <xf numFmtId="0" fontId="2" fillId="0" borderId="0" xfId="0" quotePrefix="1" applyFont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0" xfId="0" applyFill="1" applyBorder="1"/>
    <xf numFmtId="0" fontId="2" fillId="3" borderId="0" xfId="0" quotePrefix="1" applyFont="1" applyFill="1" applyBorder="1"/>
    <xf numFmtId="0" fontId="2" fillId="4" borderId="0" xfId="0" quotePrefix="1" applyFont="1" applyFill="1" applyBorder="1"/>
    <xf numFmtId="0" fontId="0" fillId="3" borderId="0" xfId="0" applyFill="1" applyBorder="1" applyAlignment="1">
      <alignment horizontal="left"/>
    </xf>
    <xf numFmtId="0" fontId="0" fillId="0" borderId="0" xfId="0"/>
    <xf numFmtId="0" fontId="0" fillId="0" borderId="0" xfId="0" quotePrefix="1"/>
    <xf numFmtId="0" fontId="0" fillId="4" borderId="0" xfId="0" quotePrefix="1" applyFill="1"/>
    <xf numFmtId="0" fontId="0" fillId="3" borderId="0" xfId="0" quotePrefix="1" applyFill="1"/>
    <xf numFmtId="0" fontId="0" fillId="0" borderId="0" xfId="0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quotePrefix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 quotePrefix="1" applyFill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3" borderId="0" xfId="0" applyFill="1"/>
    <xf numFmtId="0" fontId="0" fillId="0" borderId="0" xfId="0"/>
    <xf numFmtId="0" fontId="0" fillId="0" borderId="0" xfId="0" quotePrefix="1"/>
    <xf numFmtId="0" fontId="0" fillId="3" borderId="0" xfId="0" quotePrefix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14" fontId="0" fillId="2" borderId="16" xfId="0" applyNumberFormat="1" applyFill="1" applyBorder="1" applyAlignment="1">
      <alignment horizontal="center"/>
    </xf>
    <xf numFmtId="14" fontId="0" fillId="2" borderId="22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B484-320B-4AF4-9D3D-D9192C78294A}">
  <sheetPr>
    <pageSetUpPr fitToPage="1"/>
  </sheetPr>
  <dimension ref="B1:L85"/>
  <sheetViews>
    <sheetView zoomScaleNormal="100" workbookViewId="0">
      <selection activeCell="B2" sqref="B2:C5"/>
    </sheetView>
  </sheetViews>
  <sheetFormatPr defaultRowHeight="15" x14ac:dyDescent="0.25"/>
  <cols>
    <col min="1" max="1" width="2.140625" customWidth="1"/>
    <col min="2" max="2" width="22.140625" customWidth="1"/>
    <col min="3" max="3" width="19.85546875" bestFit="1" customWidth="1"/>
    <col min="4" max="4" width="5.28515625" customWidth="1"/>
    <col min="5" max="7" width="13.28515625" customWidth="1"/>
    <col min="14" max="14" width="11.28515625" customWidth="1"/>
    <col min="18" max="18" width="10.7109375" bestFit="1" customWidth="1"/>
  </cols>
  <sheetData>
    <row r="1" spans="2:7" ht="3.75" customHeight="1" thickBot="1" x14ac:dyDescent="0.3"/>
    <row r="2" spans="2:7" x14ac:dyDescent="0.25">
      <c r="B2" s="6" t="s">
        <v>16</v>
      </c>
      <c r="C2" s="7" t="s">
        <v>17</v>
      </c>
    </row>
    <row r="3" spans="2:7" x14ac:dyDescent="0.25">
      <c r="B3" s="17" t="s">
        <v>18</v>
      </c>
      <c r="C3" s="18" t="s">
        <v>19</v>
      </c>
    </row>
    <row r="4" spans="2:7" x14ac:dyDescent="0.25">
      <c r="B4" s="17" t="s">
        <v>0</v>
      </c>
      <c r="C4" s="18" t="s">
        <v>1</v>
      </c>
    </row>
    <row r="5" spans="2:7" ht="15.75" thickBot="1" x14ac:dyDescent="0.3">
      <c r="B5" s="8" t="s">
        <v>2</v>
      </c>
      <c r="C5" s="9" t="s">
        <v>3</v>
      </c>
    </row>
    <row r="6" spans="2:7" x14ac:dyDescent="0.25">
      <c r="B6" s="3">
        <v>43834</v>
      </c>
      <c r="C6" s="2" t="s">
        <v>4</v>
      </c>
      <c r="E6" s="132" t="s">
        <v>12</v>
      </c>
      <c r="F6" s="133"/>
      <c r="G6" s="134"/>
    </row>
    <row r="7" spans="2:7" x14ac:dyDescent="0.25">
      <c r="B7" s="1">
        <v>43840</v>
      </c>
      <c r="C7" s="2">
        <v>9.7000000000000003E-2</v>
      </c>
      <c r="E7" s="135" t="s">
        <v>13</v>
      </c>
      <c r="F7" s="136"/>
      <c r="G7" s="137"/>
    </row>
    <row r="8" spans="2:7" ht="15" customHeight="1" x14ac:dyDescent="0.25">
      <c r="B8" s="1">
        <v>43846</v>
      </c>
      <c r="C8" s="2">
        <v>0</v>
      </c>
      <c r="E8" s="126" t="s">
        <v>14</v>
      </c>
      <c r="F8" s="127"/>
      <c r="G8" s="128"/>
    </row>
    <row r="9" spans="2:7" ht="15" customHeight="1" x14ac:dyDescent="0.25">
      <c r="B9" s="3">
        <v>43852</v>
      </c>
      <c r="C9" s="2" t="s">
        <v>4</v>
      </c>
      <c r="E9" s="126"/>
      <c r="F9" s="127"/>
      <c r="G9" s="128"/>
    </row>
    <row r="10" spans="2:7" ht="15" customHeight="1" x14ac:dyDescent="0.25">
      <c r="B10" s="1">
        <v>43858</v>
      </c>
      <c r="C10" s="2">
        <v>0</v>
      </c>
      <c r="E10" s="126" t="s">
        <v>15</v>
      </c>
      <c r="F10" s="127"/>
      <c r="G10" s="128"/>
    </row>
    <row r="11" spans="2:7" ht="15" customHeight="1" thickBot="1" x14ac:dyDescent="0.3">
      <c r="B11" s="1">
        <v>43864</v>
      </c>
      <c r="C11" s="2">
        <v>0</v>
      </c>
      <c r="E11" s="129"/>
      <c r="F11" s="130"/>
      <c r="G11" s="131"/>
    </row>
    <row r="12" spans="2:7" x14ac:dyDescent="0.25">
      <c r="B12" s="4">
        <v>43867</v>
      </c>
      <c r="C12" s="2">
        <v>0</v>
      </c>
      <c r="E12" s="5"/>
      <c r="F12" s="5"/>
      <c r="G12" s="5"/>
    </row>
    <row r="13" spans="2:7" x14ac:dyDescent="0.25">
      <c r="B13" s="1">
        <v>43870</v>
      </c>
      <c r="C13" s="2">
        <v>0</v>
      </c>
    </row>
    <row r="14" spans="2:7" x14ac:dyDescent="0.25">
      <c r="B14" s="1">
        <v>43876</v>
      </c>
      <c r="C14" s="2">
        <v>0</v>
      </c>
    </row>
    <row r="15" spans="2:7" x14ac:dyDescent="0.25">
      <c r="B15" s="1">
        <v>43882</v>
      </c>
      <c r="C15" s="2">
        <v>0</v>
      </c>
    </row>
    <row r="16" spans="2:7" x14ac:dyDescent="0.25">
      <c r="B16" s="1">
        <v>43888</v>
      </c>
      <c r="C16" s="2">
        <v>0</v>
      </c>
    </row>
    <row r="17" spans="2:5" x14ac:dyDescent="0.25">
      <c r="B17" s="3">
        <v>43894</v>
      </c>
      <c r="C17" s="2" t="s">
        <v>4</v>
      </c>
    </row>
    <row r="18" spans="2:5" x14ac:dyDescent="0.25">
      <c r="B18" s="3">
        <v>43900</v>
      </c>
      <c r="C18" s="2" t="s">
        <v>4</v>
      </c>
    </row>
    <row r="19" spans="2:5" x14ac:dyDescent="0.25">
      <c r="B19" s="4">
        <v>43902</v>
      </c>
      <c r="C19" s="2">
        <v>0</v>
      </c>
    </row>
    <row r="20" spans="2:5" x14ac:dyDescent="0.25">
      <c r="B20" s="1">
        <v>43906</v>
      </c>
      <c r="C20" s="2">
        <v>0</v>
      </c>
    </row>
    <row r="21" spans="2:5" x14ac:dyDescent="0.25">
      <c r="B21" s="1">
        <v>43912</v>
      </c>
      <c r="C21" s="2">
        <v>0</v>
      </c>
    </row>
    <row r="22" spans="2:5" x14ac:dyDescent="0.25">
      <c r="B22" s="1">
        <v>43918</v>
      </c>
      <c r="C22" s="2">
        <v>0</v>
      </c>
    </row>
    <row r="23" spans="2:5" x14ac:dyDescent="0.25">
      <c r="B23" s="1">
        <v>43924</v>
      </c>
      <c r="C23" s="2">
        <v>0</v>
      </c>
    </row>
    <row r="24" spans="2:5" x14ac:dyDescent="0.25">
      <c r="B24" s="1">
        <v>43930</v>
      </c>
      <c r="C24" s="2">
        <v>0.13600000000000001</v>
      </c>
    </row>
    <row r="25" spans="2:5" x14ac:dyDescent="0.25">
      <c r="B25" s="1">
        <v>43936</v>
      </c>
      <c r="C25" s="2">
        <v>0</v>
      </c>
    </row>
    <row r="26" spans="2:5" x14ac:dyDescent="0.25">
      <c r="B26" s="1">
        <v>43942</v>
      </c>
      <c r="C26" s="2">
        <v>0</v>
      </c>
    </row>
    <row r="27" spans="2:5" x14ac:dyDescent="0.25">
      <c r="B27" s="1">
        <v>43948</v>
      </c>
      <c r="C27" s="2">
        <v>0</v>
      </c>
    </row>
    <row r="28" spans="2:5" x14ac:dyDescent="0.25">
      <c r="B28" s="1">
        <v>43954</v>
      </c>
      <c r="C28" s="2">
        <v>0</v>
      </c>
    </row>
    <row r="29" spans="2:5" x14ac:dyDescent="0.25">
      <c r="B29" s="1">
        <v>43960</v>
      </c>
      <c r="C29" s="2">
        <v>0</v>
      </c>
    </row>
    <row r="30" spans="2:5" x14ac:dyDescent="0.25">
      <c r="B30" s="1">
        <v>43966</v>
      </c>
      <c r="C30" s="2">
        <v>0</v>
      </c>
      <c r="E30" s="19"/>
    </row>
    <row r="31" spans="2:5" x14ac:dyDescent="0.25">
      <c r="B31" s="1">
        <v>43972</v>
      </c>
      <c r="C31" s="2">
        <v>0</v>
      </c>
      <c r="E31" s="19"/>
    </row>
    <row r="32" spans="2:5" x14ac:dyDescent="0.25">
      <c r="B32" s="1">
        <v>43978</v>
      </c>
      <c r="C32" s="2">
        <v>0</v>
      </c>
      <c r="E32" s="19"/>
    </row>
    <row r="33" spans="2:7" x14ac:dyDescent="0.25">
      <c r="B33" s="1">
        <v>43984</v>
      </c>
      <c r="C33" s="2">
        <v>0</v>
      </c>
      <c r="E33" s="19"/>
    </row>
    <row r="34" spans="2:7" x14ac:dyDescent="0.25">
      <c r="B34" s="1">
        <v>43990</v>
      </c>
      <c r="C34" s="2">
        <v>0.10199999999999999</v>
      </c>
      <c r="E34" s="19"/>
    </row>
    <row r="35" spans="2:7" x14ac:dyDescent="0.25">
      <c r="B35" s="1">
        <v>43996</v>
      </c>
      <c r="C35" s="2">
        <v>0</v>
      </c>
      <c r="E35" s="19"/>
    </row>
    <row r="36" spans="2:7" x14ac:dyDescent="0.25">
      <c r="B36" s="1">
        <v>44002</v>
      </c>
      <c r="C36" s="2">
        <v>0</v>
      </c>
      <c r="E36" s="19"/>
    </row>
    <row r="37" spans="2:7" x14ac:dyDescent="0.25">
      <c r="B37" s="1">
        <v>44008</v>
      </c>
      <c r="C37" s="2">
        <v>0</v>
      </c>
      <c r="E37" s="19"/>
    </row>
    <row r="38" spans="2:7" x14ac:dyDescent="0.25">
      <c r="B38" s="1">
        <v>44014</v>
      </c>
      <c r="C38" s="2">
        <v>0</v>
      </c>
      <c r="E38" s="19"/>
      <c r="G38" s="1"/>
    </row>
    <row r="39" spans="2:7" x14ac:dyDescent="0.25">
      <c r="B39" s="1">
        <v>44020</v>
      </c>
      <c r="C39" s="2">
        <v>0.17799999999999999</v>
      </c>
      <c r="E39" s="19"/>
      <c r="G39" s="1"/>
    </row>
    <row r="40" spans="2:7" x14ac:dyDescent="0.25">
      <c r="B40" s="1">
        <v>44026</v>
      </c>
      <c r="C40" s="2">
        <v>0</v>
      </c>
      <c r="E40" s="19"/>
      <c r="G40" s="1"/>
    </row>
    <row r="41" spans="2:7" x14ac:dyDescent="0.25">
      <c r="B41" s="1">
        <v>44032</v>
      </c>
      <c r="C41" s="2">
        <v>0</v>
      </c>
      <c r="E41" s="19"/>
      <c r="G41" s="1"/>
    </row>
    <row r="42" spans="2:7" x14ac:dyDescent="0.25">
      <c r="B42" s="1">
        <v>44038</v>
      </c>
      <c r="C42" s="2">
        <v>0</v>
      </c>
      <c r="E42" s="19"/>
      <c r="G42" s="1"/>
    </row>
    <row r="43" spans="2:7" x14ac:dyDescent="0.25">
      <c r="B43" s="1">
        <v>44044</v>
      </c>
      <c r="C43" s="2">
        <v>0.16600000000000001</v>
      </c>
      <c r="E43" s="19"/>
      <c r="G43" s="1"/>
    </row>
    <row r="44" spans="2:7" x14ac:dyDescent="0.25">
      <c r="B44" s="1">
        <v>44050</v>
      </c>
      <c r="C44" s="2">
        <v>0</v>
      </c>
      <c r="E44" s="19"/>
      <c r="G44" s="1"/>
    </row>
    <row r="45" spans="2:7" x14ac:dyDescent="0.25">
      <c r="B45" s="1">
        <v>44056</v>
      </c>
      <c r="C45" s="2">
        <v>0</v>
      </c>
      <c r="E45" s="19"/>
      <c r="G45" s="1"/>
    </row>
    <row r="46" spans="2:7" x14ac:dyDescent="0.25">
      <c r="B46" s="3">
        <v>44062</v>
      </c>
      <c r="C46" s="2" t="s">
        <v>4</v>
      </c>
      <c r="E46" s="19"/>
      <c r="G46" s="1"/>
    </row>
    <row r="47" spans="2:7" x14ac:dyDescent="0.25">
      <c r="B47" s="4">
        <v>44065</v>
      </c>
      <c r="C47" s="2">
        <v>0</v>
      </c>
      <c r="E47" s="19"/>
      <c r="G47" s="1"/>
    </row>
    <row r="48" spans="2:7" x14ac:dyDescent="0.25">
      <c r="B48" s="1">
        <v>44068</v>
      </c>
      <c r="C48" s="2">
        <v>0</v>
      </c>
      <c r="E48" s="19"/>
      <c r="G48" s="1"/>
    </row>
    <row r="49" spans="2:7" x14ac:dyDescent="0.25">
      <c r="B49" s="1">
        <v>44074</v>
      </c>
      <c r="C49" s="2">
        <v>0</v>
      </c>
      <c r="E49" s="19"/>
      <c r="G49" s="1"/>
    </row>
    <row r="50" spans="2:7" x14ac:dyDescent="0.25">
      <c r="B50" s="1">
        <v>44080</v>
      </c>
      <c r="C50" s="2">
        <v>0</v>
      </c>
      <c r="E50" s="19"/>
      <c r="G50" s="1"/>
    </row>
    <row r="51" spans="2:7" x14ac:dyDescent="0.25">
      <c r="B51" s="3">
        <v>44086</v>
      </c>
      <c r="C51" s="2" t="s">
        <v>4</v>
      </c>
      <c r="E51" s="19"/>
      <c r="G51" s="1"/>
    </row>
    <row r="52" spans="2:7" x14ac:dyDescent="0.25">
      <c r="B52" s="1">
        <v>44092</v>
      </c>
      <c r="C52" s="2">
        <v>0</v>
      </c>
      <c r="E52" s="19"/>
      <c r="G52" s="1"/>
    </row>
    <row r="53" spans="2:7" x14ac:dyDescent="0.25">
      <c r="B53" s="1">
        <v>44098</v>
      </c>
      <c r="C53" s="2">
        <v>0</v>
      </c>
      <c r="E53" s="19"/>
      <c r="G53" s="1"/>
    </row>
    <row r="54" spans="2:7" x14ac:dyDescent="0.25">
      <c r="B54" s="4">
        <v>44101</v>
      </c>
      <c r="C54" s="20">
        <v>0</v>
      </c>
      <c r="E54" s="19"/>
      <c r="G54" s="1"/>
    </row>
    <row r="55" spans="2:7" x14ac:dyDescent="0.25">
      <c r="B55" s="1">
        <v>44104</v>
      </c>
      <c r="C55" s="2">
        <v>0</v>
      </c>
      <c r="E55" s="19"/>
      <c r="G55" s="1"/>
    </row>
    <row r="56" spans="2:7" x14ac:dyDescent="0.25">
      <c r="B56" s="1">
        <v>44110</v>
      </c>
      <c r="C56" s="2">
        <v>0</v>
      </c>
      <c r="E56" s="19"/>
      <c r="G56" s="1"/>
    </row>
    <row r="57" spans="2:7" x14ac:dyDescent="0.25">
      <c r="B57" s="1">
        <v>44116</v>
      </c>
      <c r="C57" s="2">
        <v>3.78E-2</v>
      </c>
      <c r="E57" s="19"/>
      <c r="G57" s="1"/>
    </row>
    <row r="58" spans="2:7" x14ac:dyDescent="0.25">
      <c r="B58" s="1">
        <v>44122</v>
      </c>
      <c r="C58" s="2">
        <v>0</v>
      </c>
      <c r="E58" s="19"/>
      <c r="G58" s="1"/>
    </row>
    <row r="59" spans="2:7" x14ac:dyDescent="0.25">
      <c r="B59" s="3">
        <v>44128</v>
      </c>
      <c r="C59" s="2" t="s">
        <v>4</v>
      </c>
      <c r="E59" s="19"/>
      <c r="G59" s="1"/>
    </row>
    <row r="60" spans="2:7" x14ac:dyDescent="0.25">
      <c r="B60" s="1">
        <v>44134</v>
      </c>
      <c r="C60" s="2">
        <v>0</v>
      </c>
      <c r="G60" s="1"/>
    </row>
    <row r="61" spans="2:7" x14ac:dyDescent="0.25">
      <c r="B61" s="1">
        <v>44140</v>
      </c>
      <c r="C61" s="2">
        <v>5.7999999999999996E-3</v>
      </c>
      <c r="G61" s="1"/>
    </row>
    <row r="62" spans="2:7" x14ac:dyDescent="0.25">
      <c r="B62" s="4">
        <v>44143</v>
      </c>
      <c r="C62" s="2">
        <v>0</v>
      </c>
      <c r="G62" s="1"/>
    </row>
    <row r="63" spans="2:7" x14ac:dyDescent="0.25">
      <c r="B63" s="1">
        <v>44146</v>
      </c>
      <c r="C63" s="2">
        <v>7.3599999999999999E-2</v>
      </c>
      <c r="G63" s="1"/>
    </row>
    <row r="64" spans="2:7" x14ac:dyDescent="0.25">
      <c r="B64" s="1">
        <v>44152</v>
      </c>
      <c r="C64" s="2">
        <v>0</v>
      </c>
      <c r="G64" s="1"/>
    </row>
    <row r="65" spans="2:12" x14ac:dyDescent="0.25">
      <c r="B65" s="1">
        <v>44158</v>
      </c>
      <c r="C65" s="2">
        <v>0</v>
      </c>
      <c r="G65" s="1"/>
    </row>
    <row r="66" spans="2:12" x14ac:dyDescent="0.25">
      <c r="B66" s="1">
        <v>44164</v>
      </c>
      <c r="C66" s="2">
        <v>5.4999999999999997E-3</v>
      </c>
      <c r="G66" s="1"/>
    </row>
    <row r="67" spans="2:12" x14ac:dyDescent="0.25">
      <c r="B67" s="1">
        <v>44170</v>
      </c>
      <c r="C67" s="2">
        <v>0</v>
      </c>
      <c r="G67" s="1"/>
    </row>
    <row r="68" spans="2:12" x14ac:dyDescent="0.25">
      <c r="B68" s="1">
        <v>44176</v>
      </c>
      <c r="C68" s="2">
        <v>0</v>
      </c>
      <c r="G68" s="1"/>
    </row>
    <row r="69" spans="2:12" x14ac:dyDescent="0.25">
      <c r="B69" s="1">
        <v>44182</v>
      </c>
      <c r="C69" s="2">
        <v>0</v>
      </c>
      <c r="E69" s="21"/>
      <c r="F69" s="21"/>
      <c r="G69" s="22"/>
      <c r="H69" s="21"/>
      <c r="I69" s="21"/>
      <c r="J69" s="21"/>
      <c r="K69" s="22"/>
      <c r="L69" s="21"/>
    </row>
    <row r="70" spans="2:12" x14ac:dyDescent="0.25">
      <c r="B70" s="1">
        <v>44188</v>
      </c>
      <c r="C70" s="2">
        <v>0</v>
      </c>
      <c r="E70" s="21"/>
      <c r="F70" s="21"/>
      <c r="G70" s="22"/>
      <c r="H70" s="21"/>
      <c r="I70" s="21"/>
      <c r="J70" s="21"/>
      <c r="K70" s="22"/>
      <c r="L70" s="21"/>
    </row>
    <row r="71" spans="2:12" x14ac:dyDescent="0.25">
      <c r="B71" s="1">
        <v>44194</v>
      </c>
      <c r="C71" s="2">
        <v>0</v>
      </c>
      <c r="E71" s="21"/>
      <c r="F71" s="21"/>
      <c r="G71" s="22"/>
      <c r="H71" s="21"/>
      <c r="I71" s="21"/>
      <c r="J71" s="21"/>
      <c r="K71" s="22"/>
      <c r="L71" s="21"/>
    </row>
    <row r="72" spans="2:12" ht="15.75" thickBot="1" x14ac:dyDescent="0.3">
      <c r="B72" s="1"/>
      <c r="C72" s="2"/>
      <c r="E72" s="21"/>
      <c r="F72" s="21"/>
      <c r="G72" s="22"/>
      <c r="H72" s="21"/>
      <c r="I72" s="21"/>
      <c r="J72" s="21"/>
      <c r="K72" s="22"/>
      <c r="L72" s="21"/>
    </row>
    <row r="73" spans="2:12" x14ac:dyDescent="0.25">
      <c r="B73" s="10" t="s">
        <v>5</v>
      </c>
      <c r="C73" s="11">
        <v>43831</v>
      </c>
      <c r="E73" s="21"/>
      <c r="F73" s="21"/>
      <c r="G73" s="22"/>
      <c r="H73" s="21"/>
      <c r="I73" s="21"/>
      <c r="J73" s="21"/>
      <c r="K73" s="22"/>
      <c r="L73" s="21"/>
    </row>
    <row r="74" spans="2:12" x14ac:dyDescent="0.25">
      <c r="B74" s="12" t="s">
        <v>6</v>
      </c>
      <c r="C74" s="13">
        <f>AVERAGE(C6:C72)</f>
        <v>1.358813559322034E-2</v>
      </c>
      <c r="E74" s="21"/>
      <c r="F74" s="21"/>
      <c r="G74" s="22"/>
      <c r="H74" s="21"/>
      <c r="I74" s="21"/>
      <c r="J74" s="21"/>
      <c r="K74" s="22"/>
      <c r="L74" s="21"/>
    </row>
    <row r="75" spans="2:12" x14ac:dyDescent="0.25">
      <c r="B75" s="12" t="s">
        <v>7</v>
      </c>
      <c r="C75" s="14">
        <f>MAX(C6:C72)</f>
        <v>0.17799999999999999</v>
      </c>
      <c r="E75" s="21"/>
      <c r="F75" s="21"/>
      <c r="G75" s="22"/>
      <c r="H75" s="21"/>
      <c r="I75" s="21"/>
      <c r="J75" s="21"/>
      <c r="K75" s="22"/>
      <c r="L75" s="21"/>
    </row>
    <row r="76" spans="2:12" x14ac:dyDescent="0.25">
      <c r="B76" s="12" t="s">
        <v>8</v>
      </c>
      <c r="C76" s="14">
        <f>COUNT(C6:C72)</f>
        <v>59</v>
      </c>
      <c r="E76" s="21"/>
      <c r="F76" s="21"/>
      <c r="G76" s="22"/>
      <c r="H76" s="21"/>
      <c r="I76" s="21"/>
      <c r="J76" s="21"/>
      <c r="K76" s="22"/>
      <c r="L76" s="21"/>
    </row>
    <row r="77" spans="2:12" x14ac:dyDescent="0.25">
      <c r="B77" s="12" t="s">
        <v>9</v>
      </c>
      <c r="C77" s="14">
        <f>COUNTIF(C6:C72, "&gt;0.051")</f>
        <v>6</v>
      </c>
      <c r="E77" s="21"/>
      <c r="F77" s="21"/>
      <c r="G77" s="22"/>
      <c r="H77" s="21"/>
      <c r="I77" s="21"/>
      <c r="J77" s="21"/>
      <c r="K77" s="22"/>
      <c r="L77" s="21"/>
    </row>
    <row r="78" spans="2:12" ht="15.75" thickBot="1" x14ac:dyDescent="0.3">
      <c r="B78" s="15" t="s">
        <v>10</v>
      </c>
      <c r="C78" s="16">
        <f>COUNTIF(C6:C72, "&gt;0.17")</f>
        <v>1</v>
      </c>
      <c r="E78" s="21"/>
      <c r="F78" s="21"/>
      <c r="G78" s="22"/>
      <c r="H78" s="21"/>
      <c r="I78" s="21"/>
      <c r="J78" s="21"/>
      <c r="K78" s="22"/>
      <c r="L78" s="21"/>
    </row>
    <row r="79" spans="2:12" x14ac:dyDescent="0.25">
      <c r="E79" s="21"/>
      <c r="F79" s="21"/>
      <c r="G79" s="22"/>
      <c r="H79" s="21"/>
      <c r="I79" s="21"/>
      <c r="J79" s="21"/>
      <c r="K79" s="22"/>
      <c r="L79" s="21"/>
    </row>
    <row r="80" spans="2:12" x14ac:dyDescent="0.25">
      <c r="B80" s="2" t="s">
        <v>11</v>
      </c>
      <c r="E80" s="21"/>
      <c r="F80" s="21"/>
      <c r="G80" s="22"/>
      <c r="H80" s="21"/>
      <c r="I80" s="21"/>
      <c r="J80" s="21"/>
      <c r="K80" s="22"/>
      <c r="L80" s="21"/>
    </row>
    <row r="81" spans="2:12" x14ac:dyDescent="0.25">
      <c r="B81" s="1">
        <v>44196</v>
      </c>
      <c r="E81" s="21"/>
      <c r="F81" s="21"/>
      <c r="G81" s="22"/>
      <c r="H81" s="21"/>
      <c r="I81" s="21"/>
      <c r="J81" s="21"/>
      <c r="K81" s="22"/>
      <c r="L81" s="21"/>
    </row>
    <row r="82" spans="2:12" x14ac:dyDescent="0.25">
      <c r="B82" s="2"/>
      <c r="E82" s="21"/>
      <c r="F82" s="21"/>
      <c r="G82" s="22"/>
      <c r="H82" s="21"/>
      <c r="I82" s="21"/>
      <c r="J82" s="21"/>
      <c r="K82" s="22"/>
      <c r="L82" s="21"/>
    </row>
    <row r="83" spans="2:12" x14ac:dyDescent="0.25">
      <c r="E83" s="21"/>
      <c r="F83" s="21"/>
      <c r="G83" s="22"/>
      <c r="H83" s="21"/>
      <c r="I83" s="21"/>
      <c r="J83" s="21"/>
      <c r="K83" s="22"/>
      <c r="L83" s="21"/>
    </row>
    <row r="84" spans="2:12" x14ac:dyDescent="0.25">
      <c r="E84" s="21"/>
      <c r="F84" s="21"/>
      <c r="G84" s="22"/>
      <c r="H84" s="21"/>
      <c r="I84" s="21"/>
      <c r="J84" s="21"/>
      <c r="K84" s="21"/>
      <c r="L84" s="21"/>
    </row>
    <row r="85" spans="2:12" x14ac:dyDescent="0.25">
      <c r="E85" s="21"/>
      <c r="F85" s="21"/>
      <c r="G85" s="21"/>
      <c r="H85" s="21"/>
      <c r="I85" s="21"/>
      <c r="J85" s="21"/>
      <c r="K85" s="21"/>
      <c r="L85" s="21"/>
    </row>
  </sheetData>
  <mergeCells count="4">
    <mergeCell ref="E8:G9"/>
    <mergeCell ref="E10:G11"/>
    <mergeCell ref="E6:G6"/>
    <mergeCell ref="E7:G7"/>
  </mergeCells>
  <printOptions gridLines="1"/>
  <pageMargins left="0.75" right="0.25" top="0.25" bottom="0.25" header="0" footer="0"/>
  <pageSetup scale="64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E7DA-8A6D-419B-B40D-BC415D7F51E9}">
  <sheetPr>
    <pageSetUpPr fitToPage="1"/>
  </sheetPr>
  <dimension ref="B1:L83"/>
  <sheetViews>
    <sheetView topLeftCell="A64" zoomScaleNormal="100" workbookViewId="0">
      <selection activeCell="G6" sqref="G6"/>
    </sheetView>
  </sheetViews>
  <sheetFormatPr defaultRowHeight="15" x14ac:dyDescent="0.25"/>
  <cols>
    <col min="1" max="1" width="1.140625" customWidth="1"/>
    <col min="2" max="2" width="22.85546875" style="2" customWidth="1"/>
    <col min="3" max="3" width="8.85546875" style="25" customWidth="1"/>
    <col min="4" max="4" width="8.85546875" customWidth="1"/>
    <col min="5" max="5" width="5.28515625" customWidth="1"/>
    <col min="6" max="6" width="22.85546875" style="2" customWidth="1"/>
    <col min="7" max="8" width="8.85546875" style="2" customWidth="1"/>
    <col min="9" max="9" width="5.5703125" customWidth="1"/>
    <col min="10" max="11" width="12.28515625" customWidth="1"/>
    <col min="12" max="12" width="15.28515625" customWidth="1"/>
  </cols>
  <sheetData>
    <row r="1" spans="2:12" ht="5.25" customHeight="1" thickBot="1" x14ac:dyDescent="0.3"/>
    <row r="2" spans="2:12" x14ac:dyDescent="0.25">
      <c r="B2" s="6" t="s">
        <v>16</v>
      </c>
      <c r="C2" s="150" t="s">
        <v>17</v>
      </c>
      <c r="D2" s="151"/>
      <c r="F2" s="107" t="s">
        <v>16</v>
      </c>
      <c r="G2" s="156" t="s">
        <v>21</v>
      </c>
      <c r="H2" s="157"/>
    </row>
    <row r="3" spans="2:12" x14ac:dyDescent="0.25">
      <c r="B3" s="17" t="s">
        <v>18</v>
      </c>
      <c r="C3" s="152" t="s">
        <v>19</v>
      </c>
      <c r="D3" s="153"/>
      <c r="F3" s="108" t="s">
        <v>18</v>
      </c>
      <c r="G3" s="158" t="s">
        <v>19</v>
      </c>
      <c r="H3" s="159"/>
    </row>
    <row r="4" spans="2:12" x14ac:dyDescent="0.25">
      <c r="B4" s="17" t="s">
        <v>0</v>
      </c>
      <c r="C4" s="152" t="s">
        <v>1</v>
      </c>
      <c r="D4" s="153"/>
      <c r="F4" s="108" t="s">
        <v>0</v>
      </c>
      <c r="G4" s="158" t="s">
        <v>1</v>
      </c>
      <c r="H4" s="159"/>
    </row>
    <row r="5" spans="2:12" ht="15.75" thickBot="1" x14ac:dyDescent="0.3">
      <c r="B5" s="8" t="s">
        <v>2</v>
      </c>
      <c r="C5" s="154" t="s">
        <v>3</v>
      </c>
      <c r="D5" s="155"/>
      <c r="F5" s="109" t="s">
        <v>2</v>
      </c>
      <c r="G5" s="160" t="s">
        <v>3</v>
      </c>
      <c r="H5" s="161"/>
    </row>
    <row r="6" spans="2:12" x14ac:dyDescent="0.25">
      <c r="B6" s="3">
        <v>44200</v>
      </c>
      <c r="C6" s="25" t="s">
        <v>4</v>
      </c>
      <c r="D6" s="23"/>
      <c r="F6" s="3">
        <v>44200</v>
      </c>
      <c r="G6" s="25" t="s">
        <v>4</v>
      </c>
      <c r="H6" s="23"/>
      <c r="J6" s="132" t="s">
        <v>12</v>
      </c>
      <c r="K6" s="133"/>
      <c r="L6" s="134"/>
    </row>
    <row r="7" spans="2:12" x14ac:dyDescent="0.25">
      <c r="B7" s="4">
        <v>44203</v>
      </c>
      <c r="C7" s="25">
        <v>0.16900000000000001</v>
      </c>
      <c r="D7" s="23" t="s">
        <v>23</v>
      </c>
      <c r="F7" s="4">
        <v>44202</v>
      </c>
      <c r="G7" s="25">
        <v>0</v>
      </c>
      <c r="H7" s="23"/>
      <c r="J7" s="135" t="s">
        <v>13</v>
      </c>
      <c r="K7" s="136"/>
      <c r="L7" s="137"/>
    </row>
    <row r="8" spans="2:12" x14ac:dyDescent="0.25">
      <c r="B8" s="3">
        <v>44206</v>
      </c>
      <c r="C8" s="25" t="s">
        <v>4</v>
      </c>
      <c r="D8" s="23"/>
      <c r="F8" s="1">
        <v>44206</v>
      </c>
      <c r="G8" s="25">
        <v>0</v>
      </c>
      <c r="H8" s="23"/>
      <c r="I8" s="19"/>
      <c r="J8" s="140" t="s">
        <v>24</v>
      </c>
      <c r="K8" s="141"/>
      <c r="L8" s="142"/>
    </row>
    <row r="9" spans="2:12" x14ac:dyDescent="0.25">
      <c r="B9" s="3">
        <v>44212</v>
      </c>
      <c r="C9" s="25" t="s">
        <v>4</v>
      </c>
      <c r="D9" s="23"/>
      <c r="F9" s="1">
        <v>44212</v>
      </c>
      <c r="G9" s="25">
        <v>0</v>
      </c>
      <c r="H9" s="23"/>
      <c r="I9" s="19"/>
      <c r="J9" s="143"/>
      <c r="K9" s="144"/>
      <c r="L9" s="145"/>
    </row>
    <row r="10" spans="2:12" x14ac:dyDescent="0.25">
      <c r="B10" s="1">
        <v>44218</v>
      </c>
      <c r="C10" s="25">
        <v>0</v>
      </c>
      <c r="D10" s="23"/>
      <c r="F10" s="1">
        <v>44218</v>
      </c>
      <c r="G10" s="25">
        <v>0</v>
      </c>
      <c r="H10" s="23"/>
      <c r="I10" s="19"/>
      <c r="J10" s="126" t="s">
        <v>14</v>
      </c>
      <c r="K10" s="127"/>
      <c r="L10" s="128"/>
    </row>
    <row r="11" spans="2:12" ht="15.75" thickBot="1" x14ac:dyDescent="0.3">
      <c r="B11" s="1">
        <v>44224</v>
      </c>
      <c r="C11" s="25">
        <v>0</v>
      </c>
      <c r="D11" s="23"/>
      <c r="F11" s="1">
        <v>44224</v>
      </c>
      <c r="G11" s="25">
        <v>0</v>
      </c>
      <c r="H11" s="23"/>
      <c r="I11" s="19"/>
      <c r="J11" s="129"/>
      <c r="K11" s="130"/>
      <c r="L11" s="131"/>
    </row>
    <row r="12" spans="2:12" x14ac:dyDescent="0.25">
      <c r="B12" s="4">
        <v>44227</v>
      </c>
      <c r="C12" s="25">
        <v>0</v>
      </c>
      <c r="D12" s="23"/>
      <c r="F12" s="1" t="s">
        <v>25</v>
      </c>
      <c r="G12" s="25"/>
      <c r="H12" s="23"/>
      <c r="I12" s="19"/>
    </row>
    <row r="13" spans="2:12" x14ac:dyDescent="0.25">
      <c r="B13" s="3">
        <v>44230</v>
      </c>
      <c r="C13" s="25" t="s">
        <v>4</v>
      </c>
      <c r="D13" s="23"/>
      <c r="F13" s="1">
        <v>44230</v>
      </c>
      <c r="G13" s="25">
        <v>0</v>
      </c>
      <c r="H13" s="23"/>
      <c r="I13" s="19"/>
    </row>
    <row r="14" spans="2:12" x14ac:dyDescent="0.25">
      <c r="B14" s="1">
        <v>44236</v>
      </c>
      <c r="C14" s="25">
        <v>0</v>
      </c>
      <c r="D14" s="23"/>
      <c r="F14" s="1">
        <v>44236</v>
      </c>
      <c r="G14" s="25">
        <v>0</v>
      </c>
      <c r="H14" s="23"/>
      <c r="I14" s="19"/>
    </row>
    <row r="15" spans="2:12" x14ac:dyDescent="0.25">
      <c r="B15" s="3">
        <v>44242</v>
      </c>
      <c r="C15" s="25" t="s">
        <v>4</v>
      </c>
      <c r="D15" s="23"/>
      <c r="F15" s="1">
        <v>44242</v>
      </c>
      <c r="G15" s="25">
        <v>0</v>
      </c>
      <c r="H15" s="23"/>
      <c r="I15" s="19"/>
    </row>
    <row r="16" spans="2:12" x14ac:dyDescent="0.25">
      <c r="B16" s="1">
        <v>44248</v>
      </c>
      <c r="C16" s="25">
        <v>0</v>
      </c>
      <c r="D16" s="23"/>
      <c r="F16" s="1">
        <v>44248</v>
      </c>
      <c r="G16" s="25">
        <v>0</v>
      </c>
      <c r="H16" s="23"/>
      <c r="I16" s="19"/>
    </row>
    <row r="17" spans="2:9" x14ac:dyDescent="0.25">
      <c r="B17" s="4">
        <v>44251</v>
      </c>
      <c r="C17" s="25">
        <v>0</v>
      </c>
      <c r="D17" s="23"/>
      <c r="F17" s="1" t="s">
        <v>25</v>
      </c>
      <c r="G17" s="25"/>
      <c r="H17" s="23"/>
      <c r="I17" s="19"/>
    </row>
    <row r="18" spans="2:9" x14ac:dyDescent="0.25">
      <c r="B18" s="3">
        <v>44254</v>
      </c>
      <c r="C18" s="25" t="s">
        <v>4</v>
      </c>
      <c r="D18" s="23"/>
      <c r="F18" s="1">
        <v>44254</v>
      </c>
      <c r="G18" s="25">
        <v>0</v>
      </c>
      <c r="H18" s="23"/>
      <c r="I18" s="19"/>
    </row>
    <row r="19" spans="2:9" x14ac:dyDescent="0.25">
      <c r="B19" s="3">
        <v>44260</v>
      </c>
      <c r="C19" s="25" t="s">
        <v>4</v>
      </c>
      <c r="D19" s="23"/>
      <c r="F19" s="1">
        <v>44260</v>
      </c>
      <c r="G19" s="25">
        <v>0</v>
      </c>
      <c r="H19" s="23"/>
      <c r="I19" s="19"/>
    </row>
    <row r="20" spans="2:9" x14ac:dyDescent="0.25">
      <c r="B20" s="3">
        <v>44266</v>
      </c>
      <c r="C20" s="25" t="s">
        <v>4</v>
      </c>
      <c r="D20" s="23"/>
      <c r="F20" s="1">
        <v>44266</v>
      </c>
      <c r="G20" s="27">
        <v>0.113</v>
      </c>
      <c r="H20" s="28" t="s">
        <v>23</v>
      </c>
      <c r="I20" s="19"/>
    </row>
    <row r="21" spans="2:9" x14ac:dyDescent="0.25">
      <c r="B21" s="4">
        <v>44270</v>
      </c>
      <c r="C21" s="25">
        <v>0</v>
      </c>
      <c r="D21" s="23"/>
      <c r="F21" s="1" t="s">
        <v>25</v>
      </c>
      <c r="G21" s="27"/>
      <c r="H21" s="28"/>
      <c r="I21" s="19"/>
    </row>
    <row r="22" spans="2:9" x14ac:dyDescent="0.25">
      <c r="B22" s="1">
        <v>44272</v>
      </c>
      <c r="C22" s="25">
        <v>0</v>
      </c>
      <c r="D22" s="23"/>
      <c r="F22" s="1">
        <v>44272</v>
      </c>
      <c r="G22" s="25">
        <v>0</v>
      </c>
      <c r="H22" s="23"/>
      <c r="I22" s="19"/>
    </row>
    <row r="23" spans="2:9" x14ac:dyDescent="0.25">
      <c r="B23" s="1">
        <v>44278</v>
      </c>
      <c r="C23" s="25">
        <v>0</v>
      </c>
      <c r="D23" s="23"/>
      <c r="F23" s="1">
        <v>44278</v>
      </c>
      <c r="G23" s="25">
        <v>0</v>
      </c>
      <c r="H23" s="23"/>
      <c r="I23" s="19"/>
    </row>
    <row r="24" spans="2:9" x14ac:dyDescent="0.25">
      <c r="B24" s="1">
        <v>44284</v>
      </c>
      <c r="C24" s="25">
        <v>0</v>
      </c>
      <c r="D24" s="23"/>
      <c r="F24" s="1">
        <v>44284</v>
      </c>
      <c r="G24" s="25">
        <v>0</v>
      </c>
      <c r="H24" s="23"/>
      <c r="I24" s="19"/>
    </row>
    <row r="25" spans="2:9" x14ac:dyDescent="0.25">
      <c r="B25" s="1">
        <v>44290</v>
      </c>
      <c r="C25" s="25">
        <v>4.7300000000000002E-2</v>
      </c>
      <c r="D25" s="23" t="s">
        <v>23</v>
      </c>
      <c r="F25" s="1">
        <v>44290</v>
      </c>
      <c r="G25" s="25">
        <v>0.42299999999999999</v>
      </c>
      <c r="H25" s="23" t="s">
        <v>23</v>
      </c>
      <c r="I25" s="19"/>
    </row>
    <row r="26" spans="2:9" x14ac:dyDescent="0.25">
      <c r="B26" s="1">
        <v>44296</v>
      </c>
      <c r="C26" s="25">
        <v>9.6600000000000005E-2</v>
      </c>
      <c r="D26" s="23" t="s">
        <v>23</v>
      </c>
      <c r="F26" s="1">
        <v>44296</v>
      </c>
      <c r="G26" s="25">
        <v>0.17899999999999999</v>
      </c>
      <c r="H26" s="23" t="s">
        <v>23</v>
      </c>
      <c r="I26" s="19"/>
    </row>
    <row r="27" spans="2:9" x14ac:dyDescent="0.25">
      <c r="B27" s="29">
        <v>44302</v>
      </c>
      <c r="C27" s="30">
        <v>0</v>
      </c>
      <c r="D27" s="23"/>
      <c r="F27" s="1">
        <v>44302</v>
      </c>
      <c r="G27" s="25">
        <v>0</v>
      </c>
      <c r="H27" s="24"/>
      <c r="I27" s="19"/>
    </row>
    <row r="28" spans="2:9" x14ac:dyDescent="0.25">
      <c r="B28" s="3">
        <v>44308</v>
      </c>
      <c r="C28" s="25" t="s">
        <v>4</v>
      </c>
      <c r="D28" s="23"/>
      <c r="F28" s="1">
        <v>44308</v>
      </c>
      <c r="G28" s="25">
        <v>7.0900000000000005E-2</v>
      </c>
      <c r="H28" s="23" t="s">
        <v>23</v>
      </c>
      <c r="I28" s="19"/>
    </row>
    <row r="29" spans="2:9" x14ac:dyDescent="0.25">
      <c r="B29" s="29">
        <v>44314</v>
      </c>
      <c r="C29" s="30">
        <v>0.1</v>
      </c>
      <c r="D29" s="23"/>
      <c r="F29" s="1">
        <v>44314</v>
      </c>
      <c r="G29" s="25">
        <v>0.13900000000000001</v>
      </c>
      <c r="H29" s="23" t="s">
        <v>23</v>
      </c>
      <c r="I29" s="19"/>
    </row>
    <row r="30" spans="2:9" x14ac:dyDescent="0.25">
      <c r="B30" s="3">
        <v>44320</v>
      </c>
      <c r="C30" s="25" t="s">
        <v>4</v>
      </c>
      <c r="D30" s="23"/>
      <c r="F30" s="1">
        <v>44320</v>
      </c>
      <c r="G30" s="25">
        <v>3.9800000000000002E-2</v>
      </c>
      <c r="H30" s="24"/>
      <c r="I30" s="19"/>
    </row>
    <row r="31" spans="2:9" x14ac:dyDescent="0.25">
      <c r="B31" s="29">
        <v>44326</v>
      </c>
      <c r="C31" s="30">
        <v>0</v>
      </c>
      <c r="D31" s="23"/>
      <c r="F31" s="1">
        <v>44326</v>
      </c>
      <c r="G31" s="25" t="s">
        <v>4</v>
      </c>
      <c r="H31" s="24"/>
      <c r="I31" s="19"/>
    </row>
    <row r="32" spans="2:9" x14ac:dyDescent="0.25">
      <c r="B32" s="29">
        <v>44332</v>
      </c>
      <c r="C32" s="25" t="s">
        <v>4</v>
      </c>
      <c r="D32" s="23"/>
      <c r="F32" s="1">
        <v>44332</v>
      </c>
      <c r="G32" s="25">
        <v>0.156</v>
      </c>
      <c r="H32" s="23" t="s">
        <v>23</v>
      </c>
      <c r="I32" s="19"/>
    </row>
    <row r="33" spans="2:11" x14ac:dyDescent="0.25">
      <c r="B33" s="29">
        <v>44338</v>
      </c>
      <c r="C33" s="30">
        <v>8.6800000000000002E-2</v>
      </c>
      <c r="D33" s="23" t="s">
        <v>23</v>
      </c>
      <c r="F33" s="1">
        <v>44338</v>
      </c>
      <c r="G33" s="25">
        <v>6.6900000000000001E-2</v>
      </c>
      <c r="H33" s="23" t="s">
        <v>23</v>
      </c>
      <c r="I33" s="19"/>
    </row>
    <row r="34" spans="2:11" x14ac:dyDescent="0.25">
      <c r="B34" s="1">
        <v>44344</v>
      </c>
      <c r="C34" s="25">
        <v>0</v>
      </c>
      <c r="D34" s="23"/>
      <c r="F34" s="1">
        <v>44344</v>
      </c>
      <c r="G34" s="25">
        <v>5.57E-2</v>
      </c>
      <c r="H34" s="24"/>
      <c r="I34" s="19"/>
      <c r="J34" s="29"/>
    </row>
    <row r="35" spans="2:11" x14ac:dyDescent="0.25">
      <c r="B35" s="1">
        <v>44350</v>
      </c>
      <c r="C35" s="25">
        <v>0.21</v>
      </c>
      <c r="D35" s="23" t="s">
        <v>23</v>
      </c>
      <c r="F35" s="3">
        <v>44350</v>
      </c>
      <c r="G35" s="25" t="s">
        <v>4</v>
      </c>
      <c r="H35" s="24"/>
      <c r="I35" s="19"/>
    </row>
    <row r="36" spans="2:11" x14ac:dyDescent="0.25">
      <c r="B36" s="1" t="s">
        <v>25</v>
      </c>
      <c r="D36" s="23"/>
      <c r="F36" s="4">
        <v>44353</v>
      </c>
      <c r="G36" s="25">
        <v>0.28199999999999997</v>
      </c>
      <c r="H36" s="23" t="s">
        <v>23</v>
      </c>
      <c r="I36" s="19"/>
    </row>
    <row r="37" spans="2:11" x14ac:dyDescent="0.25">
      <c r="B37" s="1">
        <v>44356</v>
      </c>
      <c r="C37" s="25">
        <v>8.5699999999999998E-2</v>
      </c>
      <c r="D37" s="23" t="s">
        <v>23</v>
      </c>
      <c r="F37" s="1">
        <v>44356</v>
      </c>
      <c r="G37" s="25">
        <v>0.29799999999999999</v>
      </c>
      <c r="H37" s="23" t="s">
        <v>23</v>
      </c>
      <c r="I37" s="19"/>
    </row>
    <row r="38" spans="2:11" x14ac:dyDescent="0.25">
      <c r="B38" s="1">
        <v>44362</v>
      </c>
      <c r="C38" s="25">
        <v>7.0499999999999993E-2</v>
      </c>
      <c r="D38" s="23"/>
      <c r="F38" s="3">
        <v>44362</v>
      </c>
      <c r="G38" s="25" t="s">
        <v>4</v>
      </c>
      <c r="H38" s="24"/>
      <c r="I38" s="19"/>
    </row>
    <row r="39" spans="2:11" x14ac:dyDescent="0.25">
      <c r="B39" s="1">
        <v>44368</v>
      </c>
      <c r="C39" s="25">
        <v>6.93E-2</v>
      </c>
      <c r="D39" s="23" t="s">
        <v>23</v>
      </c>
      <c r="F39" s="1">
        <v>44368</v>
      </c>
      <c r="G39" s="25">
        <v>6.4600000000000005E-2</v>
      </c>
      <c r="H39" s="24"/>
      <c r="I39" s="19"/>
    </row>
    <row r="40" spans="2:11" x14ac:dyDescent="0.25">
      <c r="B40" s="1">
        <v>44374</v>
      </c>
      <c r="C40" s="25">
        <v>0.16400000000000001</v>
      </c>
      <c r="D40" s="23" t="s">
        <v>23</v>
      </c>
      <c r="F40" s="3">
        <v>44374</v>
      </c>
      <c r="G40" s="25" t="s">
        <v>4</v>
      </c>
      <c r="H40" s="24"/>
      <c r="I40" s="19"/>
    </row>
    <row r="41" spans="2:11" x14ac:dyDescent="0.25">
      <c r="B41" s="3">
        <v>44380</v>
      </c>
      <c r="C41" s="25" t="s">
        <v>4</v>
      </c>
      <c r="F41" s="1">
        <v>44380</v>
      </c>
      <c r="G41">
        <v>0.193</v>
      </c>
      <c r="H41" s="23" t="s">
        <v>23</v>
      </c>
      <c r="I41" s="31"/>
    </row>
    <row r="42" spans="2:11" x14ac:dyDescent="0.25">
      <c r="B42" s="1">
        <v>44386</v>
      </c>
      <c r="C42" s="25">
        <v>3.3099999999999997E-2</v>
      </c>
      <c r="F42" s="1">
        <v>44386</v>
      </c>
      <c r="G42">
        <v>9.64E-2</v>
      </c>
      <c r="H42" s="23" t="s">
        <v>23</v>
      </c>
      <c r="I42" s="31"/>
      <c r="K42" s="23"/>
    </row>
    <row r="43" spans="2:11" x14ac:dyDescent="0.25">
      <c r="B43" s="1">
        <v>44392</v>
      </c>
      <c r="C43" s="25">
        <v>0.14000000000000001</v>
      </c>
      <c r="D43" s="23" t="s">
        <v>23</v>
      </c>
      <c r="F43" s="1">
        <v>44392</v>
      </c>
      <c r="G43">
        <v>0.186</v>
      </c>
      <c r="H43" s="23" t="s">
        <v>23</v>
      </c>
      <c r="I43" s="31"/>
      <c r="K43" s="23"/>
    </row>
    <row r="44" spans="2:11" x14ac:dyDescent="0.25">
      <c r="B44" s="1">
        <v>44398</v>
      </c>
      <c r="C44" s="25">
        <v>8.9499999999999996E-2</v>
      </c>
      <c r="D44" s="23" t="s">
        <v>23</v>
      </c>
      <c r="F44" s="1">
        <v>44398</v>
      </c>
      <c r="G44">
        <v>5.9700000000000003E-2</v>
      </c>
      <c r="H44"/>
      <c r="I44" s="31"/>
    </row>
    <row r="45" spans="2:11" x14ac:dyDescent="0.25">
      <c r="B45" s="1">
        <v>44404</v>
      </c>
      <c r="C45" s="25">
        <v>8.6699999999999999E-2</v>
      </c>
      <c r="F45" s="1">
        <v>44404</v>
      </c>
      <c r="G45" s="25">
        <v>0</v>
      </c>
      <c r="H45"/>
      <c r="I45" s="31"/>
    </row>
    <row r="46" spans="2:11" x14ac:dyDescent="0.25">
      <c r="B46" s="1">
        <v>44410</v>
      </c>
      <c r="C46" s="25">
        <v>4.6899999999999997E-2</v>
      </c>
      <c r="F46" s="1">
        <v>44410</v>
      </c>
      <c r="G46">
        <v>4.9099999999999998E-2</v>
      </c>
      <c r="H46"/>
      <c r="I46" s="31"/>
    </row>
    <row r="47" spans="2:11" x14ac:dyDescent="0.25">
      <c r="B47" s="1">
        <v>44416</v>
      </c>
      <c r="C47" s="25">
        <v>5.5399999999999998E-2</v>
      </c>
      <c r="F47" s="1">
        <v>44416</v>
      </c>
      <c r="G47">
        <v>6.8900000000000003E-2</v>
      </c>
      <c r="H47"/>
      <c r="I47" s="31"/>
      <c r="K47" s="23"/>
    </row>
    <row r="48" spans="2:11" x14ac:dyDescent="0.25">
      <c r="B48" s="1">
        <v>44422</v>
      </c>
      <c r="C48" s="25">
        <v>9.2899999999999996E-2</v>
      </c>
      <c r="D48" s="23" t="s">
        <v>23</v>
      </c>
      <c r="F48" s="1">
        <v>44422</v>
      </c>
      <c r="G48">
        <v>0.17699999999999999</v>
      </c>
      <c r="H48" s="23" t="s">
        <v>23</v>
      </c>
      <c r="I48" s="31"/>
    </row>
    <row r="49" spans="2:11" x14ac:dyDescent="0.25">
      <c r="B49" s="1">
        <v>44428</v>
      </c>
      <c r="C49" s="25">
        <v>6.1699999999999998E-2</v>
      </c>
      <c r="F49" s="1">
        <v>44428</v>
      </c>
      <c r="G49">
        <v>7.17E-2</v>
      </c>
      <c r="H49"/>
      <c r="I49" s="31"/>
      <c r="K49" s="23"/>
    </row>
    <row r="50" spans="2:11" x14ac:dyDescent="0.25">
      <c r="B50" s="1">
        <v>44434</v>
      </c>
      <c r="C50" s="25">
        <v>7.3099999999999998E-2</v>
      </c>
      <c r="D50" s="23" t="s">
        <v>23</v>
      </c>
      <c r="F50" s="1">
        <v>44434</v>
      </c>
      <c r="G50">
        <v>6.4899999999999999E-2</v>
      </c>
      <c r="H50"/>
      <c r="I50" s="31"/>
    </row>
    <row r="51" spans="2:11" x14ac:dyDescent="0.25">
      <c r="B51" s="1">
        <v>44440</v>
      </c>
      <c r="C51" s="25">
        <v>4.5999999999999999E-2</v>
      </c>
      <c r="F51" s="1">
        <v>44440</v>
      </c>
      <c r="G51">
        <v>7.0400000000000004E-2</v>
      </c>
      <c r="H51"/>
      <c r="I51" s="31"/>
    </row>
    <row r="52" spans="2:11" x14ac:dyDescent="0.25">
      <c r="B52" s="1">
        <v>44446</v>
      </c>
      <c r="C52" s="25">
        <v>5.1900000000000002E-2</v>
      </c>
      <c r="F52" s="1">
        <v>44446</v>
      </c>
      <c r="G52" s="25">
        <v>0</v>
      </c>
      <c r="H52"/>
      <c r="I52" s="31"/>
    </row>
    <row r="53" spans="2:11" x14ac:dyDescent="0.25">
      <c r="B53" s="1">
        <v>44452</v>
      </c>
      <c r="C53" s="25">
        <v>0.126</v>
      </c>
      <c r="D53" s="23" t="s">
        <v>23</v>
      </c>
      <c r="F53" s="1">
        <v>44452</v>
      </c>
      <c r="G53">
        <v>7.9500000000000001E-2</v>
      </c>
      <c r="H53" s="23" t="s">
        <v>23</v>
      </c>
      <c r="I53" s="31"/>
      <c r="K53" s="23"/>
    </row>
    <row r="54" spans="2:11" x14ac:dyDescent="0.25">
      <c r="B54" s="1">
        <v>44458</v>
      </c>
      <c r="C54" s="25">
        <v>0</v>
      </c>
      <c r="F54" s="1">
        <v>44458</v>
      </c>
      <c r="G54">
        <v>0.16400000000000001</v>
      </c>
      <c r="H54" s="23" t="s">
        <v>23</v>
      </c>
      <c r="I54" s="31"/>
      <c r="K54" s="23"/>
    </row>
    <row r="55" spans="2:11" x14ac:dyDescent="0.25">
      <c r="B55" s="1">
        <v>44464</v>
      </c>
      <c r="C55" s="25">
        <v>5.7299999999999997E-2</v>
      </c>
      <c r="D55" s="23" t="s">
        <v>23</v>
      </c>
      <c r="F55" s="1">
        <v>44464</v>
      </c>
      <c r="G55">
        <v>0.11899999999999999</v>
      </c>
      <c r="H55" s="23" t="s">
        <v>23</v>
      </c>
      <c r="I55" s="31"/>
      <c r="K55" s="23"/>
    </row>
    <row r="56" spans="2:11" x14ac:dyDescent="0.25">
      <c r="B56" s="1">
        <v>44470</v>
      </c>
      <c r="C56" s="25">
        <v>0</v>
      </c>
      <c r="F56" s="1">
        <v>44470</v>
      </c>
      <c r="G56">
        <v>7.9899999999999999E-2</v>
      </c>
      <c r="H56"/>
      <c r="I56" s="31"/>
      <c r="K56" s="23"/>
    </row>
    <row r="57" spans="2:11" x14ac:dyDescent="0.25">
      <c r="B57" s="1">
        <v>44476</v>
      </c>
      <c r="C57" s="25">
        <v>0.124</v>
      </c>
      <c r="D57" s="23" t="s">
        <v>23</v>
      </c>
      <c r="F57" s="1">
        <v>44476</v>
      </c>
      <c r="G57" s="25">
        <v>0</v>
      </c>
      <c r="H57" s="23"/>
      <c r="I57" s="31"/>
    </row>
    <row r="58" spans="2:11" x14ac:dyDescent="0.25">
      <c r="B58" s="1">
        <v>44482</v>
      </c>
      <c r="C58" s="25">
        <v>0.154</v>
      </c>
      <c r="D58" s="23" t="s">
        <v>23</v>
      </c>
      <c r="F58" s="1">
        <v>44482</v>
      </c>
      <c r="G58">
        <v>9.9400000000000002E-2</v>
      </c>
      <c r="H58" s="23" t="s">
        <v>23</v>
      </c>
      <c r="I58" s="31"/>
    </row>
    <row r="59" spans="2:11" x14ac:dyDescent="0.25">
      <c r="B59" s="1">
        <v>44488</v>
      </c>
      <c r="C59" s="25">
        <v>0.311</v>
      </c>
      <c r="D59" s="23" t="s">
        <v>23</v>
      </c>
      <c r="F59" s="1">
        <v>44488</v>
      </c>
      <c r="G59">
        <v>0.193</v>
      </c>
      <c r="H59" s="23" t="s">
        <v>23</v>
      </c>
      <c r="I59" s="31"/>
      <c r="K59" s="23"/>
    </row>
    <row r="60" spans="2:11" x14ac:dyDescent="0.25">
      <c r="B60" s="1">
        <v>44494</v>
      </c>
      <c r="C60" s="25">
        <v>0</v>
      </c>
      <c r="F60" s="1">
        <v>44494</v>
      </c>
      <c r="G60">
        <v>0.184</v>
      </c>
      <c r="H60" s="23" t="s">
        <v>23</v>
      </c>
      <c r="I60" s="31"/>
      <c r="K60" s="23"/>
    </row>
    <row r="61" spans="2:11" x14ac:dyDescent="0.25">
      <c r="B61" s="1">
        <v>44500</v>
      </c>
      <c r="C61" s="25">
        <v>0</v>
      </c>
      <c r="F61" s="1">
        <v>44500</v>
      </c>
      <c r="G61">
        <v>3.6700000000000003E-2</v>
      </c>
      <c r="H61" s="23" t="s">
        <v>23</v>
      </c>
      <c r="I61" s="31"/>
    </row>
    <row r="62" spans="2:11" x14ac:dyDescent="0.25">
      <c r="B62" s="1">
        <v>44506</v>
      </c>
      <c r="C62" s="25">
        <v>8.2299999999999998E-2</v>
      </c>
      <c r="D62" s="23" t="s">
        <v>23</v>
      </c>
      <c r="F62" s="1">
        <v>44506</v>
      </c>
      <c r="G62">
        <v>7.1099999999999997E-2</v>
      </c>
      <c r="H62" s="23" t="s">
        <v>23</v>
      </c>
      <c r="I62" s="31"/>
      <c r="K62" s="23"/>
    </row>
    <row r="63" spans="2:11" x14ac:dyDescent="0.25">
      <c r="B63" s="1">
        <v>44512</v>
      </c>
      <c r="C63" s="25">
        <v>3.0200000000000001E-2</v>
      </c>
      <c r="F63" s="1">
        <v>44512</v>
      </c>
      <c r="G63">
        <v>0.17699999999999999</v>
      </c>
      <c r="H63" s="23" t="s">
        <v>23</v>
      </c>
      <c r="I63" s="31"/>
    </row>
    <row r="64" spans="2:11" x14ac:dyDescent="0.25">
      <c r="B64" s="1">
        <v>44518</v>
      </c>
      <c r="C64" s="25">
        <v>2.7900000000000001E-2</v>
      </c>
      <c r="D64" s="23" t="s">
        <v>23</v>
      </c>
      <c r="F64" s="1">
        <v>44518</v>
      </c>
      <c r="G64">
        <v>1.6E-2</v>
      </c>
      <c r="H64"/>
      <c r="I64" s="31"/>
    </row>
    <row r="65" spans="2:11" x14ac:dyDescent="0.25">
      <c r="B65" s="1">
        <v>44524</v>
      </c>
      <c r="C65" s="25">
        <v>2.4899999999999999E-2</v>
      </c>
      <c r="F65" s="1">
        <v>44524</v>
      </c>
      <c r="G65">
        <v>0.111</v>
      </c>
      <c r="H65"/>
      <c r="I65" s="31"/>
    </row>
    <row r="66" spans="2:11" x14ac:dyDescent="0.25">
      <c r="B66" s="1">
        <v>44530</v>
      </c>
      <c r="C66" s="25">
        <v>1.8599999999999998E-2</v>
      </c>
      <c r="F66" s="1">
        <v>44530</v>
      </c>
      <c r="G66" s="25">
        <v>0</v>
      </c>
      <c r="H66"/>
      <c r="I66" s="31"/>
      <c r="K66" s="23"/>
    </row>
    <row r="67" spans="2:11" x14ac:dyDescent="0.25">
      <c r="B67" s="1">
        <v>44536</v>
      </c>
      <c r="C67" s="25">
        <v>2.1600000000000001E-2</v>
      </c>
      <c r="F67" s="1">
        <v>44536</v>
      </c>
      <c r="G67">
        <v>4.4699999999999997E-2</v>
      </c>
      <c r="H67" s="23" t="s">
        <v>23</v>
      </c>
      <c r="I67" s="31"/>
    </row>
    <row r="68" spans="2:11" x14ac:dyDescent="0.25">
      <c r="B68" s="1">
        <v>44542</v>
      </c>
      <c r="C68" s="25">
        <v>5.4899999999999997E-2</v>
      </c>
      <c r="D68" s="23" t="s">
        <v>23</v>
      </c>
      <c r="F68" s="1">
        <v>44542</v>
      </c>
      <c r="G68">
        <v>0.122</v>
      </c>
      <c r="H68" s="23" t="s">
        <v>23</v>
      </c>
    </row>
    <row r="69" spans="2:11" x14ac:dyDescent="0.25">
      <c r="B69" s="1">
        <v>44548</v>
      </c>
      <c r="C69" s="25">
        <v>0.186</v>
      </c>
      <c r="D69" s="23" t="s">
        <v>23</v>
      </c>
      <c r="F69" s="1">
        <v>44548</v>
      </c>
      <c r="G69">
        <v>4.1599999999999998E-2</v>
      </c>
      <c r="H69" s="23" t="s">
        <v>23</v>
      </c>
    </row>
    <row r="70" spans="2:11" x14ac:dyDescent="0.25">
      <c r="B70" s="1">
        <v>44554</v>
      </c>
      <c r="C70" s="25">
        <v>3.6900000000000002E-2</v>
      </c>
      <c r="F70" s="1">
        <v>44554</v>
      </c>
      <c r="G70">
        <v>4.3799999999999999E-2</v>
      </c>
      <c r="H70"/>
    </row>
    <row r="71" spans="2:11" x14ac:dyDescent="0.25">
      <c r="B71" s="1">
        <v>44560</v>
      </c>
      <c r="C71" s="25">
        <v>5.7500000000000002E-2</v>
      </c>
      <c r="D71" s="23" t="s">
        <v>23</v>
      </c>
      <c r="F71" s="1">
        <v>44560</v>
      </c>
      <c r="G71">
        <v>0.112</v>
      </c>
      <c r="H71" s="23" t="s">
        <v>23</v>
      </c>
    </row>
    <row r="72" spans="2:11" x14ac:dyDescent="0.25">
      <c r="B72" s="1"/>
      <c r="D72" s="23"/>
      <c r="F72" s="1"/>
      <c r="G72" s="31"/>
      <c r="H72"/>
      <c r="J72" s="23"/>
    </row>
    <row r="73" spans="2:11" ht="15.75" thickBot="1" x14ac:dyDescent="0.3">
      <c r="D73" s="23"/>
      <c r="F73" s="1"/>
      <c r="G73" s="26"/>
      <c r="H73" s="24"/>
    </row>
    <row r="74" spans="2:11" x14ac:dyDescent="0.25">
      <c r="B74" s="10" t="s">
        <v>5</v>
      </c>
      <c r="C74" s="146">
        <v>43831</v>
      </c>
      <c r="D74" s="147"/>
      <c r="F74" s="10" t="s">
        <v>5</v>
      </c>
      <c r="G74" s="146">
        <v>44197</v>
      </c>
      <c r="H74" s="147"/>
    </row>
    <row r="75" spans="2:11" x14ac:dyDescent="0.25">
      <c r="B75" s="12" t="s">
        <v>6</v>
      </c>
      <c r="C75" s="148">
        <f>AVERAGE(C6:C73)</f>
        <v>6.0179245283018865E-2</v>
      </c>
      <c r="D75" s="149"/>
      <c r="F75" s="12" t="s">
        <v>6</v>
      </c>
      <c r="G75" s="148">
        <f>AVERAGE(G6:G73)</f>
        <v>7.9649999999999999E-2</v>
      </c>
      <c r="H75" s="149"/>
    </row>
    <row r="76" spans="2:11" x14ac:dyDescent="0.25">
      <c r="B76" s="12" t="s">
        <v>7</v>
      </c>
      <c r="C76" s="138">
        <f>MAX(C6:C73)</f>
        <v>0.311</v>
      </c>
      <c r="D76" s="139"/>
      <c r="F76" s="12" t="s">
        <v>7</v>
      </c>
      <c r="G76" s="138">
        <f>MAX(G6:G73)</f>
        <v>0.42299999999999999</v>
      </c>
      <c r="H76" s="139"/>
    </row>
    <row r="77" spans="2:11" x14ac:dyDescent="0.25">
      <c r="B77" s="12" t="s">
        <v>8</v>
      </c>
      <c r="C77" s="138">
        <f>COUNT(C6:C73)</f>
        <v>53</v>
      </c>
      <c r="D77" s="139"/>
      <c r="F77" s="12" t="s">
        <v>8</v>
      </c>
      <c r="G77" s="138">
        <f>COUNT(G6:G73)</f>
        <v>58</v>
      </c>
      <c r="H77" s="139"/>
    </row>
    <row r="78" spans="2:11" x14ac:dyDescent="0.25">
      <c r="B78" s="12" t="s">
        <v>22</v>
      </c>
      <c r="C78" s="138">
        <f>COUNTIF(C6:C73, "&gt;0.0261")</f>
        <v>33</v>
      </c>
      <c r="D78" s="139"/>
      <c r="F78" s="12" t="s">
        <v>22</v>
      </c>
      <c r="G78" s="138">
        <f>COUNTIF(G6:G73, "&gt;0.0261")</f>
        <v>38</v>
      </c>
      <c r="H78" s="139"/>
    </row>
    <row r="81" spans="2:2" x14ac:dyDescent="0.25">
      <c r="B81" s="2" t="s">
        <v>11</v>
      </c>
    </row>
    <row r="82" spans="2:2" x14ac:dyDescent="0.25">
      <c r="B82" s="1">
        <v>44561</v>
      </c>
    </row>
    <row r="83" spans="2:2" x14ac:dyDescent="0.25">
      <c r="B83" s="2" t="s">
        <v>20</v>
      </c>
    </row>
  </sheetData>
  <mergeCells count="22">
    <mergeCell ref="C2:D2"/>
    <mergeCell ref="C3:D3"/>
    <mergeCell ref="C4:D4"/>
    <mergeCell ref="C5:D5"/>
    <mergeCell ref="G2:H2"/>
    <mergeCell ref="G3:H3"/>
    <mergeCell ref="G4:H4"/>
    <mergeCell ref="G5:H5"/>
    <mergeCell ref="C76:D76"/>
    <mergeCell ref="C77:D77"/>
    <mergeCell ref="C78:D78"/>
    <mergeCell ref="J6:L6"/>
    <mergeCell ref="J7:L7"/>
    <mergeCell ref="J10:L11"/>
    <mergeCell ref="J8:L9"/>
    <mergeCell ref="C74:D74"/>
    <mergeCell ref="C75:D75"/>
    <mergeCell ref="G74:H74"/>
    <mergeCell ref="G75:H75"/>
    <mergeCell ref="G76:H76"/>
    <mergeCell ref="G77:H77"/>
    <mergeCell ref="G78:H78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5A06-50E1-40E5-80AF-8FE1435E49BE}">
  <sheetPr>
    <pageSetUpPr fitToPage="1"/>
  </sheetPr>
  <dimension ref="B1:L86"/>
  <sheetViews>
    <sheetView zoomScaleNormal="100" workbookViewId="0"/>
  </sheetViews>
  <sheetFormatPr defaultRowHeight="15" x14ac:dyDescent="0.25"/>
  <cols>
    <col min="1" max="1" width="1.140625" customWidth="1"/>
    <col min="2" max="2" width="22.85546875" style="2" customWidth="1"/>
    <col min="3" max="3" width="8.85546875" style="25" customWidth="1"/>
    <col min="4" max="4" width="8.85546875" customWidth="1"/>
    <col min="5" max="5" width="5.28515625" customWidth="1"/>
    <col min="6" max="6" width="22.85546875" style="2" customWidth="1"/>
    <col min="7" max="8" width="8.85546875" style="2" customWidth="1"/>
    <col min="9" max="9" width="5.5703125" customWidth="1"/>
    <col min="10" max="11" width="12.28515625" customWidth="1"/>
    <col min="12" max="12" width="15.28515625" customWidth="1"/>
  </cols>
  <sheetData>
    <row r="1" spans="2:12" ht="5.25" customHeight="1" thickBot="1" x14ac:dyDescent="0.3"/>
    <row r="2" spans="2:12" x14ac:dyDescent="0.25">
      <c r="B2" s="6" t="s">
        <v>16</v>
      </c>
      <c r="C2" s="150" t="s">
        <v>17</v>
      </c>
      <c r="D2" s="151"/>
      <c r="F2" s="107" t="s">
        <v>16</v>
      </c>
      <c r="G2" s="156" t="s">
        <v>21</v>
      </c>
      <c r="H2" s="157"/>
    </row>
    <row r="3" spans="2:12" x14ac:dyDescent="0.25">
      <c r="B3" s="17" t="s">
        <v>18</v>
      </c>
      <c r="C3" s="152" t="s">
        <v>19</v>
      </c>
      <c r="D3" s="153"/>
      <c r="F3" s="108" t="s">
        <v>18</v>
      </c>
      <c r="G3" s="158" t="s">
        <v>19</v>
      </c>
      <c r="H3" s="159"/>
    </row>
    <row r="4" spans="2:12" x14ac:dyDescent="0.25">
      <c r="B4" s="17" t="s">
        <v>0</v>
      </c>
      <c r="C4" s="152" t="s">
        <v>1</v>
      </c>
      <c r="D4" s="153"/>
      <c r="F4" s="108" t="s">
        <v>0</v>
      </c>
      <c r="G4" s="158" t="s">
        <v>1</v>
      </c>
      <c r="H4" s="159"/>
    </row>
    <row r="5" spans="2:12" ht="15.75" thickBot="1" x14ac:dyDescent="0.3">
      <c r="B5" s="8" t="s">
        <v>2</v>
      </c>
      <c r="C5" s="154" t="s">
        <v>3</v>
      </c>
      <c r="D5" s="155"/>
      <c r="F5" s="109" t="s">
        <v>2</v>
      </c>
      <c r="G5" s="160" t="s">
        <v>3</v>
      </c>
      <c r="H5" s="161"/>
    </row>
    <row r="6" spans="2:12" x14ac:dyDescent="0.25">
      <c r="B6" s="29">
        <v>44566</v>
      </c>
      <c r="C6">
        <v>9.1300000000000006E-2</v>
      </c>
      <c r="D6" s="23" t="s">
        <v>23</v>
      </c>
      <c r="F6" s="29">
        <v>44566</v>
      </c>
      <c r="G6">
        <v>3.3099999999999997E-2</v>
      </c>
      <c r="H6" s="23" t="s">
        <v>23</v>
      </c>
      <c r="J6" s="132" t="s">
        <v>12</v>
      </c>
      <c r="K6" s="133"/>
      <c r="L6" s="134"/>
    </row>
    <row r="7" spans="2:12" x14ac:dyDescent="0.25">
      <c r="B7" s="29">
        <v>44572</v>
      </c>
      <c r="C7">
        <v>0.19</v>
      </c>
      <c r="D7" s="23" t="s">
        <v>23</v>
      </c>
      <c r="F7" s="29">
        <v>44572</v>
      </c>
      <c r="G7">
        <v>4.87E-2</v>
      </c>
      <c r="H7" s="23" t="s">
        <v>23</v>
      </c>
      <c r="J7" s="135" t="s">
        <v>13</v>
      </c>
      <c r="K7" s="136"/>
      <c r="L7" s="137"/>
    </row>
    <row r="8" spans="2:12" x14ac:dyDescent="0.25">
      <c r="B8" s="29">
        <v>44578</v>
      </c>
      <c r="C8">
        <v>0.13200000000000001</v>
      </c>
      <c r="D8" s="23" t="s">
        <v>23</v>
      </c>
      <c r="F8" s="29">
        <v>44578</v>
      </c>
      <c r="G8">
        <v>8.5800000000000001E-2</v>
      </c>
      <c r="H8" s="23" t="s">
        <v>23</v>
      </c>
      <c r="I8" s="19"/>
      <c r="J8" s="140" t="s">
        <v>24</v>
      </c>
      <c r="K8" s="141"/>
      <c r="L8" s="142"/>
    </row>
    <row r="9" spans="2:12" x14ac:dyDescent="0.25">
      <c r="B9" s="29">
        <v>44584</v>
      </c>
      <c r="C9">
        <v>2.69E-2</v>
      </c>
      <c r="D9" s="23"/>
      <c r="F9" s="29">
        <v>44584</v>
      </c>
      <c r="G9">
        <v>0.187</v>
      </c>
      <c r="H9" s="23" t="s">
        <v>23</v>
      </c>
      <c r="I9" s="19"/>
      <c r="J9" s="143"/>
      <c r="K9" s="144"/>
      <c r="L9" s="145"/>
    </row>
    <row r="10" spans="2:12" x14ac:dyDescent="0.25">
      <c r="B10" s="29">
        <v>44590</v>
      </c>
      <c r="C10">
        <v>0.106</v>
      </c>
      <c r="D10" s="23" t="s">
        <v>23</v>
      </c>
      <c r="F10" s="29">
        <v>44590</v>
      </c>
      <c r="G10">
        <v>4.7600000000000003E-2</v>
      </c>
      <c r="H10" s="23" t="s">
        <v>23</v>
      </c>
      <c r="I10" s="19"/>
      <c r="J10" s="126" t="s">
        <v>14</v>
      </c>
      <c r="K10" s="127"/>
      <c r="L10" s="128"/>
    </row>
    <row r="11" spans="2:12" ht="15.75" thickBot="1" x14ac:dyDescent="0.3">
      <c r="B11" s="29">
        <v>44596</v>
      </c>
      <c r="C11">
        <v>0</v>
      </c>
      <c r="D11" s="23"/>
      <c r="F11" s="29">
        <v>44596</v>
      </c>
      <c r="G11">
        <v>2.8500000000000001E-2</v>
      </c>
      <c r="H11" s="23" t="s">
        <v>23</v>
      </c>
      <c r="I11" s="19"/>
      <c r="J11" s="129"/>
      <c r="K11" s="130"/>
      <c r="L11" s="131"/>
    </row>
    <row r="12" spans="2:12" x14ac:dyDescent="0.25">
      <c r="B12" s="29">
        <v>44602</v>
      </c>
      <c r="C12">
        <v>0</v>
      </c>
      <c r="D12" s="23"/>
      <c r="F12" s="29">
        <v>44602</v>
      </c>
      <c r="G12">
        <v>0</v>
      </c>
      <c r="H12" s="23"/>
      <c r="I12" s="19"/>
    </row>
    <row r="13" spans="2:12" x14ac:dyDescent="0.25">
      <c r="B13" s="29">
        <v>44608</v>
      </c>
      <c r="C13">
        <v>8.2000000000000003E-2</v>
      </c>
      <c r="D13" s="23" t="s">
        <v>23</v>
      </c>
      <c r="F13" s="29">
        <v>44608</v>
      </c>
      <c r="G13">
        <v>0</v>
      </c>
      <c r="H13" s="23"/>
      <c r="I13" s="19"/>
    </row>
    <row r="14" spans="2:12" x14ac:dyDescent="0.25">
      <c r="B14" s="29">
        <v>44614</v>
      </c>
      <c r="C14">
        <v>5.6000000000000001E-2</v>
      </c>
      <c r="D14" s="23" t="s">
        <v>23</v>
      </c>
      <c r="F14" s="29">
        <v>44614</v>
      </c>
      <c r="G14">
        <v>3.56E-2</v>
      </c>
      <c r="H14" s="23" t="s">
        <v>23</v>
      </c>
      <c r="I14" s="19"/>
    </row>
    <row r="15" spans="2:12" x14ac:dyDescent="0.25">
      <c r="B15" s="29">
        <v>44620</v>
      </c>
      <c r="C15">
        <v>0.20499999999999999</v>
      </c>
      <c r="D15" s="23" t="s">
        <v>23</v>
      </c>
      <c r="F15" s="29">
        <v>44620</v>
      </c>
      <c r="G15">
        <v>6.8400000000000002E-2</v>
      </c>
      <c r="H15" s="23" t="s">
        <v>23</v>
      </c>
      <c r="I15" s="19"/>
    </row>
    <row r="16" spans="2:12" x14ac:dyDescent="0.25">
      <c r="B16" s="29">
        <v>44626</v>
      </c>
      <c r="C16">
        <v>0.16500000000000001</v>
      </c>
      <c r="D16" s="23" t="s">
        <v>23</v>
      </c>
      <c r="F16" s="29">
        <v>44626</v>
      </c>
      <c r="G16">
        <v>6.7599999999999993E-2</v>
      </c>
      <c r="H16" s="23" t="s">
        <v>23</v>
      </c>
      <c r="I16" s="19"/>
    </row>
    <row r="17" spans="2:9" x14ac:dyDescent="0.25">
      <c r="B17" s="29">
        <v>44632</v>
      </c>
      <c r="C17">
        <v>1.83E-2</v>
      </c>
      <c r="D17" s="23"/>
      <c r="F17" s="29">
        <v>44632</v>
      </c>
      <c r="G17">
        <v>0.20100000000000001</v>
      </c>
      <c r="H17" s="23" t="s">
        <v>23</v>
      </c>
      <c r="I17" s="19"/>
    </row>
    <row r="18" spans="2:9" x14ac:dyDescent="0.25">
      <c r="B18" s="29">
        <v>44638</v>
      </c>
      <c r="C18">
        <v>5.7599999999999998E-2</v>
      </c>
      <c r="D18" s="23" t="s">
        <v>23</v>
      </c>
      <c r="F18" s="29">
        <v>44638</v>
      </c>
      <c r="G18">
        <v>6.7400000000000002E-2</v>
      </c>
      <c r="H18" s="23" t="s">
        <v>23</v>
      </c>
      <c r="I18" s="19"/>
    </row>
    <row r="19" spans="2:9" x14ac:dyDescent="0.25">
      <c r="B19" s="29">
        <v>44644</v>
      </c>
      <c r="C19">
        <v>2.5499999999999998E-2</v>
      </c>
      <c r="D19" s="23"/>
      <c r="F19" s="3">
        <v>44644</v>
      </c>
      <c r="G19" s="32"/>
      <c r="H19" s="35"/>
      <c r="I19" s="19"/>
    </row>
    <row r="20" spans="2:9" x14ac:dyDescent="0.25">
      <c r="B20" s="29" t="s">
        <v>25</v>
      </c>
      <c r="C20"/>
      <c r="D20" s="23"/>
      <c r="F20" s="4">
        <v>44647</v>
      </c>
      <c r="G20" s="33">
        <v>3.9100000000000003E-2</v>
      </c>
      <c r="H20" s="37" t="s">
        <v>23</v>
      </c>
      <c r="I20" s="19"/>
    </row>
    <row r="21" spans="2:9" x14ac:dyDescent="0.25">
      <c r="B21" s="29">
        <v>44650</v>
      </c>
      <c r="C21">
        <v>6.54E-2</v>
      </c>
      <c r="D21" s="23" t="s">
        <v>23</v>
      </c>
      <c r="F21" s="3">
        <v>44650</v>
      </c>
      <c r="G21" s="34"/>
      <c r="H21" s="36"/>
      <c r="I21" s="19"/>
    </row>
    <row r="22" spans="2:9" x14ac:dyDescent="0.25">
      <c r="B22" s="29">
        <v>44656</v>
      </c>
      <c r="C22" s="25">
        <v>2.1100000000000001E-2</v>
      </c>
      <c r="D22" s="23"/>
      <c r="F22" s="29">
        <v>44656</v>
      </c>
      <c r="G22" s="38">
        <v>5.5100000000000003E-2</v>
      </c>
      <c r="H22" s="23"/>
      <c r="I22" s="19"/>
    </row>
    <row r="23" spans="2:9" x14ac:dyDescent="0.25">
      <c r="B23" s="29">
        <v>44662</v>
      </c>
      <c r="C23" s="25">
        <v>3.4000000000000002E-2</v>
      </c>
      <c r="D23" s="23"/>
      <c r="F23" s="29">
        <v>44662</v>
      </c>
      <c r="G23" s="38">
        <v>9.1300000000000006E-2</v>
      </c>
      <c r="H23"/>
      <c r="I23" s="19"/>
    </row>
    <row r="24" spans="2:9" x14ac:dyDescent="0.25">
      <c r="B24" s="29">
        <v>44668</v>
      </c>
      <c r="C24" s="25">
        <v>1.9300000000000001E-2</v>
      </c>
      <c r="D24" s="23"/>
      <c r="F24" s="29">
        <v>44668</v>
      </c>
      <c r="G24" s="38">
        <v>0.106</v>
      </c>
      <c r="H24" s="23"/>
      <c r="I24" s="19"/>
    </row>
    <row r="25" spans="2:9" x14ac:dyDescent="0.25">
      <c r="B25" s="29">
        <v>44674</v>
      </c>
      <c r="C25" s="25">
        <v>0.06</v>
      </c>
      <c r="D25" s="23"/>
      <c r="F25" s="29">
        <v>44674</v>
      </c>
      <c r="G25" s="38">
        <v>9.3600000000000003E-2</v>
      </c>
      <c r="H25"/>
      <c r="I25" s="19"/>
    </row>
    <row r="26" spans="2:9" x14ac:dyDescent="0.25">
      <c r="B26" s="29">
        <v>44680</v>
      </c>
      <c r="C26" s="38">
        <v>4.41E-2</v>
      </c>
      <c r="F26" s="29">
        <v>44680</v>
      </c>
      <c r="G26" s="38">
        <v>5.9799999999999999E-2</v>
      </c>
      <c r="H26"/>
      <c r="I26" s="19"/>
    </row>
    <row r="27" spans="2:9" x14ac:dyDescent="0.25">
      <c r="B27" s="29">
        <v>44686</v>
      </c>
      <c r="C27" s="38">
        <v>3.4099999999999998E-2</v>
      </c>
      <c r="F27" s="3">
        <v>44686</v>
      </c>
      <c r="G27" s="32"/>
      <c r="H27" s="35"/>
      <c r="I27" s="19"/>
    </row>
    <row r="28" spans="2:9" x14ac:dyDescent="0.25">
      <c r="B28" s="29" t="s">
        <v>25</v>
      </c>
      <c r="C28" s="38"/>
      <c r="F28" s="4">
        <v>44689</v>
      </c>
      <c r="G28" s="33">
        <v>9.01E-2</v>
      </c>
      <c r="H28" s="37"/>
      <c r="I28" s="19"/>
    </row>
    <row r="29" spans="2:9" x14ac:dyDescent="0.25">
      <c r="B29" s="29">
        <v>44692</v>
      </c>
      <c r="C29" s="38">
        <v>6.9699999999999998E-2</v>
      </c>
      <c r="F29" s="29">
        <v>44692</v>
      </c>
      <c r="G29" s="25">
        <v>0.40300000000000002</v>
      </c>
      <c r="H29" s="23" t="s">
        <v>23</v>
      </c>
      <c r="I29" s="19"/>
    </row>
    <row r="30" spans="2:9" x14ac:dyDescent="0.25">
      <c r="B30" s="29">
        <v>44698</v>
      </c>
      <c r="C30" s="38">
        <v>6.0999999999999999E-2</v>
      </c>
      <c r="F30" s="29">
        <v>44698</v>
      </c>
      <c r="G30" s="25">
        <v>6.0900000000000003E-2</v>
      </c>
      <c r="H30" s="23"/>
      <c r="I30" s="19"/>
    </row>
    <row r="31" spans="2:9" x14ac:dyDescent="0.25">
      <c r="B31" s="29">
        <v>44704</v>
      </c>
      <c r="C31" s="38">
        <v>8.77E-2</v>
      </c>
      <c r="F31" s="3">
        <v>44704</v>
      </c>
      <c r="G31" s="32"/>
      <c r="H31" s="35"/>
      <c r="I31" s="19"/>
    </row>
    <row r="32" spans="2:9" x14ac:dyDescent="0.25">
      <c r="B32" s="29">
        <v>44710</v>
      </c>
      <c r="C32" s="38">
        <v>4.8899999999999999E-2</v>
      </c>
      <c r="F32" s="29">
        <v>44710</v>
      </c>
      <c r="G32" s="38">
        <v>0.222</v>
      </c>
      <c r="H32" s="23" t="s">
        <v>23</v>
      </c>
      <c r="I32" s="19"/>
    </row>
    <row r="33" spans="2:11" x14ac:dyDescent="0.25">
      <c r="B33" s="29">
        <v>44716</v>
      </c>
      <c r="C33" s="38">
        <v>5.6500000000000002E-2</v>
      </c>
      <c r="F33" s="29">
        <v>44716</v>
      </c>
      <c r="G33" s="38">
        <v>8.8099999999999998E-2</v>
      </c>
      <c r="H33"/>
      <c r="I33" s="19"/>
    </row>
    <row r="34" spans="2:11" x14ac:dyDescent="0.25">
      <c r="B34" s="29">
        <v>44722</v>
      </c>
      <c r="C34">
        <v>0</v>
      </c>
      <c r="F34" s="29">
        <v>44722</v>
      </c>
      <c r="G34" s="38">
        <v>0.11700000000000001</v>
      </c>
      <c r="H34"/>
      <c r="I34" s="19"/>
    </row>
    <row r="35" spans="2:11" x14ac:dyDescent="0.25">
      <c r="B35" s="29">
        <v>44728</v>
      </c>
      <c r="C35" s="38">
        <v>0.13600000000000001</v>
      </c>
      <c r="D35" s="23" t="s">
        <v>23</v>
      </c>
      <c r="F35" s="29">
        <v>44728</v>
      </c>
      <c r="G35">
        <v>0.41959999999999997</v>
      </c>
      <c r="H35" s="23" t="s">
        <v>23</v>
      </c>
      <c r="I35" s="19"/>
      <c r="J35" s="29"/>
    </row>
    <row r="36" spans="2:11" x14ac:dyDescent="0.25">
      <c r="B36" s="29">
        <v>44734</v>
      </c>
      <c r="C36" s="38">
        <v>7.3300000000000004E-2</v>
      </c>
      <c r="F36" s="3">
        <v>44734</v>
      </c>
      <c r="G36" s="32"/>
      <c r="H36" s="35"/>
      <c r="I36" s="19"/>
    </row>
    <row r="37" spans="2:11" x14ac:dyDescent="0.25">
      <c r="B37" s="29" t="s">
        <v>25</v>
      </c>
      <c r="C37" s="38"/>
      <c r="F37" s="4">
        <v>44737</v>
      </c>
      <c r="G37" s="33">
        <v>0.312</v>
      </c>
      <c r="H37" s="33" t="s">
        <v>23</v>
      </c>
      <c r="I37" s="19"/>
    </row>
    <row r="38" spans="2:11" x14ac:dyDescent="0.25">
      <c r="B38" s="29">
        <v>44740</v>
      </c>
      <c r="C38" s="38">
        <v>0.217</v>
      </c>
      <c r="D38" s="23" t="s">
        <v>23</v>
      </c>
      <c r="F38" s="29">
        <v>44740</v>
      </c>
      <c r="G38">
        <v>0.52300000000000002</v>
      </c>
      <c r="H38" s="23" t="s">
        <v>23</v>
      </c>
      <c r="I38" s="19"/>
    </row>
    <row r="39" spans="2:11" x14ac:dyDescent="0.25">
      <c r="B39" s="3">
        <v>44746</v>
      </c>
      <c r="C39" s="32"/>
      <c r="D39" s="35"/>
      <c r="F39" s="29">
        <v>44746</v>
      </c>
      <c r="G39" s="38">
        <v>0.38100000000000001</v>
      </c>
      <c r="H39" s="23" t="s">
        <v>23</v>
      </c>
      <c r="I39" s="19"/>
    </row>
    <row r="40" spans="2:11" x14ac:dyDescent="0.25">
      <c r="B40" s="29">
        <v>44752</v>
      </c>
      <c r="C40" s="25">
        <v>0.48699999999999999</v>
      </c>
      <c r="D40" s="23" t="s">
        <v>23</v>
      </c>
      <c r="F40" s="29">
        <v>44752</v>
      </c>
      <c r="G40" s="38">
        <v>0.441</v>
      </c>
      <c r="H40" s="23" t="s">
        <v>23</v>
      </c>
      <c r="I40" s="19"/>
    </row>
    <row r="41" spans="2:11" x14ac:dyDescent="0.25">
      <c r="B41" s="4">
        <v>44755</v>
      </c>
      <c r="C41" s="33">
        <v>0.35199999999999998</v>
      </c>
      <c r="D41" s="33" t="s">
        <v>23</v>
      </c>
      <c r="F41" s="29" t="s">
        <v>25</v>
      </c>
      <c r="G41" s="38"/>
      <c r="H41"/>
      <c r="I41" s="19"/>
    </row>
    <row r="42" spans="2:11" x14ac:dyDescent="0.25">
      <c r="B42" s="29">
        <v>44758</v>
      </c>
      <c r="C42" s="25">
        <v>0.71199999999999997</v>
      </c>
      <c r="D42" s="23" t="s">
        <v>23</v>
      </c>
      <c r="F42" s="29">
        <v>44758</v>
      </c>
      <c r="G42" s="38">
        <v>0.34699999999999998</v>
      </c>
      <c r="H42" s="23" t="s">
        <v>23</v>
      </c>
      <c r="I42" s="19"/>
    </row>
    <row r="43" spans="2:11" x14ac:dyDescent="0.25">
      <c r="B43" s="29">
        <v>44764</v>
      </c>
      <c r="C43" s="25">
        <v>0.11700000000000001</v>
      </c>
      <c r="D43" s="23"/>
      <c r="F43" s="3">
        <v>44764</v>
      </c>
      <c r="G43" s="32"/>
      <c r="H43" s="35"/>
      <c r="I43" s="19"/>
    </row>
    <row r="44" spans="2:11" x14ac:dyDescent="0.25">
      <c r="B44" s="29" t="s">
        <v>25</v>
      </c>
      <c r="D44" s="23"/>
      <c r="F44" s="4">
        <v>44768</v>
      </c>
      <c r="G44" s="33">
        <v>0.20599999999999999</v>
      </c>
      <c r="H44" s="33" t="s">
        <v>23</v>
      </c>
      <c r="I44" s="19"/>
    </row>
    <row r="45" spans="2:11" x14ac:dyDescent="0.25">
      <c r="B45" s="29">
        <v>44770</v>
      </c>
      <c r="C45" s="25">
        <v>7.3700000000000002E-2</v>
      </c>
      <c r="D45" s="23"/>
      <c r="F45" s="29">
        <v>44770</v>
      </c>
      <c r="G45" s="38">
        <v>0.14699999999999999</v>
      </c>
      <c r="H45"/>
      <c r="I45" s="31"/>
    </row>
    <row r="46" spans="2:11" x14ac:dyDescent="0.25">
      <c r="B46" s="29">
        <v>44776</v>
      </c>
      <c r="C46" s="25">
        <v>0.26100000000000001</v>
      </c>
      <c r="D46" s="23" t="s">
        <v>23</v>
      </c>
      <c r="F46" s="29">
        <v>44776</v>
      </c>
      <c r="G46" s="38">
        <v>0.35199999999999998</v>
      </c>
      <c r="H46" t="s">
        <v>23</v>
      </c>
      <c r="I46" s="31"/>
      <c r="K46" s="23"/>
    </row>
    <row r="47" spans="2:11" x14ac:dyDescent="0.25">
      <c r="B47" s="29">
        <v>44782</v>
      </c>
      <c r="C47" s="38">
        <v>1.08</v>
      </c>
      <c r="D47" s="23" t="s">
        <v>23</v>
      </c>
      <c r="F47" s="29">
        <v>44782</v>
      </c>
      <c r="G47" s="38">
        <v>0.188</v>
      </c>
      <c r="H47" s="23" t="s">
        <v>23</v>
      </c>
      <c r="I47" s="31"/>
      <c r="K47" s="23"/>
    </row>
    <row r="48" spans="2:11" x14ac:dyDescent="0.25">
      <c r="B48" s="29">
        <v>44788</v>
      </c>
      <c r="C48" s="38">
        <v>0.13400000000000001</v>
      </c>
      <c r="F48" s="3">
        <v>44788</v>
      </c>
      <c r="G48" s="32"/>
      <c r="H48" s="35"/>
      <c r="I48" s="31"/>
    </row>
    <row r="49" spans="2:11" x14ac:dyDescent="0.25">
      <c r="B49" s="29" t="s">
        <v>25</v>
      </c>
      <c r="C49" s="38"/>
      <c r="F49" s="4">
        <v>44791</v>
      </c>
      <c r="G49" s="33">
        <v>0.26</v>
      </c>
      <c r="H49" s="37"/>
      <c r="I49" s="31"/>
    </row>
    <row r="50" spans="2:11" x14ac:dyDescent="0.25">
      <c r="B50" s="29">
        <v>44794</v>
      </c>
      <c r="C50" s="38">
        <v>5.4600000000000003E-2</v>
      </c>
      <c r="F50" s="29">
        <v>44794</v>
      </c>
      <c r="G50" s="38">
        <v>0.17799999999999999</v>
      </c>
      <c r="H50" s="23" t="s">
        <v>23</v>
      </c>
      <c r="I50" s="31"/>
    </row>
    <row r="51" spans="2:11" x14ac:dyDescent="0.25">
      <c r="B51" s="29">
        <v>44800</v>
      </c>
      <c r="C51" s="38">
        <v>6.8400000000000002E-2</v>
      </c>
      <c r="F51" s="29">
        <v>44800</v>
      </c>
      <c r="G51" s="38">
        <v>0.27800000000000002</v>
      </c>
      <c r="H51" s="23" t="s">
        <v>23</v>
      </c>
      <c r="I51" s="31"/>
    </row>
    <row r="52" spans="2:11" x14ac:dyDescent="0.25">
      <c r="B52" s="29">
        <v>44806</v>
      </c>
      <c r="C52" s="39">
        <v>0.33200000000000002</v>
      </c>
      <c r="D52" s="23" t="s">
        <v>23</v>
      </c>
      <c r="F52" s="29">
        <v>44806</v>
      </c>
      <c r="G52" s="43">
        <v>0.20399999999999999</v>
      </c>
      <c r="H52" s="23" t="s">
        <v>23</v>
      </c>
      <c r="I52" s="31"/>
      <c r="K52" s="23"/>
    </row>
    <row r="53" spans="2:11" x14ac:dyDescent="0.25">
      <c r="B53" s="29">
        <v>44812</v>
      </c>
      <c r="C53" s="41">
        <v>7.4999999999999997E-2</v>
      </c>
      <c r="D53" s="40"/>
      <c r="F53" s="29">
        <v>44812</v>
      </c>
      <c r="G53" s="43">
        <v>0.25</v>
      </c>
      <c r="H53" s="23" t="s">
        <v>23</v>
      </c>
      <c r="I53" s="31"/>
    </row>
    <row r="54" spans="2:11" x14ac:dyDescent="0.25">
      <c r="B54" s="29">
        <v>44818</v>
      </c>
      <c r="C54" s="41">
        <v>5.9499999999999997E-2</v>
      </c>
      <c r="D54" s="40"/>
      <c r="F54" s="29">
        <v>44818</v>
      </c>
      <c r="G54" s="43">
        <v>8.3199999999999996E-2</v>
      </c>
      <c r="H54" s="42"/>
      <c r="I54" s="31"/>
      <c r="K54" s="23"/>
    </row>
    <row r="55" spans="2:11" x14ac:dyDescent="0.25">
      <c r="B55" s="29">
        <v>44824</v>
      </c>
      <c r="C55" s="41">
        <v>0.26400000000000001</v>
      </c>
      <c r="D55" s="23" t="s">
        <v>23</v>
      </c>
      <c r="F55" s="29">
        <v>44824</v>
      </c>
      <c r="G55" s="43">
        <v>8.0600000000000005E-2</v>
      </c>
      <c r="H55" s="42"/>
      <c r="I55" s="31"/>
    </row>
    <row r="56" spans="2:11" s="40" customFormat="1" x14ac:dyDescent="0.25">
      <c r="B56" s="3">
        <v>44830</v>
      </c>
      <c r="C56" s="32"/>
      <c r="D56" s="35"/>
      <c r="F56" s="29">
        <v>44830</v>
      </c>
      <c r="G56" s="43">
        <v>0.371</v>
      </c>
      <c r="H56" s="23" t="s">
        <v>23</v>
      </c>
      <c r="I56" s="31"/>
    </row>
    <row r="57" spans="2:11" x14ac:dyDescent="0.25">
      <c r="B57" s="4">
        <v>44833</v>
      </c>
      <c r="C57" s="33">
        <v>6.9599999999999995E-2</v>
      </c>
      <c r="D57" s="37"/>
      <c r="F57" s="29" t="s">
        <v>25</v>
      </c>
      <c r="G57"/>
      <c r="H57"/>
      <c r="I57" s="31"/>
    </row>
    <row r="58" spans="2:11" x14ac:dyDescent="0.25">
      <c r="B58" s="3">
        <v>44836</v>
      </c>
      <c r="C58" s="32"/>
      <c r="D58" s="35"/>
      <c r="F58" s="3">
        <v>44836</v>
      </c>
      <c r="G58" s="32"/>
      <c r="H58" s="3"/>
      <c r="I58" s="31"/>
    </row>
    <row r="59" spans="2:11" x14ac:dyDescent="0.25">
      <c r="B59" s="29">
        <v>44842</v>
      </c>
      <c r="C59" s="42">
        <v>4.2299999999999997E-2</v>
      </c>
      <c r="F59" s="29">
        <v>44842</v>
      </c>
      <c r="G59" s="25">
        <v>8.2199999999999995E-2</v>
      </c>
      <c r="H59"/>
      <c r="I59" s="31"/>
      <c r="K59" s="23"/>
    </row>
    <row r="60" spans="2:11" s="42" customFormat="1" x14ac:dyDescent="0.25">
      <c r="B60" s="29" t="s">
        <v>25</v>
      </c>
      <c r="F60" s="4">
        <v>44845</v>
      </c>
      <c r="G60" s="33">
        <v>9.5200000000000007E-2</v>
      </c>
      <c r="H60" s="37"/>
      <c r="I60" s="31"/>
      <c r="K60" s="23"/>
    </row>
    <row r="61" spans="2:11" x14ac:dyDescent="0.25">
      <c r="B61" s="29">
        <v>44848</v>
      </c>
      <c r="C61" s="42">
        <v>2.18E-2</v>
      </c>
      <c r="D61" s="23"/>
      <c r="F61" s="3">
        <v>44848</v>
      </c>
      <c r="G61" s="32"/>
      <c r="H61" s="3"/>
      <c r="I61" s="31"/>
      <c r="K61" s="23"/>
    </row>
    <row r="62" spans="2:11" x14ac:dyDescent="0.25">
      <c r="B62" s="29">
        <v>44854</v>
      </c>
      <c r="C62" s="42">
        <v>5.2499999999999998E-2</v>
      </c>
      <c r="F62" s="29">
        <v>44854</v>
      </c>
      <c r="G62">
        <v>4.2599999999999999E-2</v>
      </c>
      <c r="H62" s="23"/>
      <c r="I62" s="31"/>
      <c r="K62" s="23"/>
    </row>
    <row r="63" spans="2:11" x14ac:dyDescent="0.25">
      <c r="B63" s="29">
        <v>44860</v>
      </c>
      <c r="C63" s="42">
        <v>3.2500000000000001E-2</v>
      </c>
      <c r="D63" s="23"/>
      <c r="F63" s="29">
        <v>44860</v>
      </c>
      <c r="G63">
        <v>0.127</v>
      </c>
      <c r="H63" s="23"/>
      <c r="I63" s="31"/>
      <c r="K63" s="23"/>
    </row>
    <row r="64" spans="2:11" x14ac:dyDescent="0.25">
      <c r="B64" s="29">
        <v>44866</v>
      </c>
      <c r="C64" s="42">
        <v>3.85E-2</v>
      </c>
      <c r="F64" s="29">
        <v>44866</v>
      </c>
      <c r="G64">
        <v>6.1499999999999999E-2</v>
      </c>
      <c r="H64"/>
      <c r="I64" s="31"/>
    </row>
    <row r="65" spans="2:11" x14ac:dyDescent="0.25">
      <c r="B65" s="29">
        <v>44872</v>
      </c>
      <c r="C65" s="42">
        <v>0</v>
      </c>
      <c r="D65" s="23"/>
      <c r="F65" s="29">
        <v>44872</v>
      </c>
      <c r="G65" s="25">
        <v>5.1299999999999998E-2</v>
      </c>
      <c r="H65" s="23"/>
      <c r="I65" s="31"/>
    </row>
    <row r="66" spans="2:11" s="42" customFormat="1" x14ac:dyDescent="0.25">
      <c r="B66" s="29" t="s">
        <v>25</v>
      </c>
      <c r="D66" s="23"/>
      <c r="F66" s="29">
        <v>44875</v>
      </c>
      <c r="G66" s="25">
        <v>0.17299999999999999</v>
      </c>
      <c r="H66" s="23" t="s">
        <v>23</v>
      </c>
      <c r="I66" s="31"/>
    </row>
    <row r="67" spans="2:11" x14ac:dyDescent="0.25">
      <c r="B67" s="29">
        <v>44878</v>
      </c>
      <c r="C67" s="42">
        <v>0.32400000000000001</v>
      </c>
      <c r="D67" s="23" t="s">
        <v>23</v>
      </c>
      <c r="F67" s="29">
        <v>44878</v>
      </c>
      <c r="G67">
        <v>0.3</v>
      </c>
      <c r="H67" s="23" t="s">
        <v>23</v>
      </c>
      <c r="I67" s="31"/>
      <c r="K67" s="23"/>
    </row>
    <row r="68" spans="2:11" x14ac:dyDescent="0.25">
      <c r="B68" s="29">
        <v>44884</v>
      </c>
      <c r="C68" s="42">
        <v>5.5899999999999998E-2</v>
      </c>
      <c r="D68" s="23"/>
      <c r="F68" s="29">
        <v>44884</v>
      </c>
      <c r="G68">
        <v>0</v>
      </c>
      <c r="H68" s="23"/>
      <c r="I68" s="31"/>
      <c r="K68" s="23"/>
    </row>
    <row r="69" spans="2:11" x14ac:dyDescent="0.25">
      <c r="B69" s="29">
        <v>44890</v>
      </c>
      <c r="C69" s="42">
        <v>3.8399999999999997E-2</v>
      </c>
      <c r="F69" s="29">
        <v>44890</v>
      </c>
      <c r="G69">
        <v>0</v>
      </c>
      <c r="H69" s="23"/>
      <c r="I69" s="31"/>
    </row>
    <row r="70" spans="2:11" x14ac:dyDescent="0.25">
      <c r="B70" s="29">
        <v>44896</v>
      </c>
      <c r="C70" s="42">
        <v>0.32500000000000001</v>
      </c>
      <c r="D70" s="23" t="s">
        <v>23</v>
      </c>
      <c r="F70" s="29">
        <v>44896</v>
      </c>
      <c r="G70">
        <v>0</v>
      </c>
      <c r="H70" s="23"/>
      <c r="I70" s="31"/>
      <c r="K70" s="23"/>
    </row>
    <row r="71" spans="2:11" x14ac:dyDescent="0.25">
      <c r="B71" s="29">
        <v>44902</v>
      </c>
      <c r="C71" s="42">
        <v>0.157</v>
      </c>
      <c r="D71" s="23" t="s">
        <v>23</v>
      </c>
      <c r="F71" s="29">
        <v>44902</v>
      </c>
      <c r="G71">
        <v>4.99E-2</v>
      </c>
      <c r="H71" s="23"/>
      <c r="I71" s="31"/>
    </row>
    <row r="72" spans="2:11" x14ac:dyDescent="0.25">
      <c r="B72" s="29">
        <v>44908</v>
      </c>
      <c r="C72" s="42">
        <v>4.0300000000000002E-2</v>
      </c>
      <c r="F72" s="29">
        <v>44908</v>
      </c>
      <c r="G72">
        <v>5.9200000000000003E-2</v>
      </c>
      <c r="H72" s="23"/>
      <c r="I72" s="31"/>
    </row>
    <row r="73" spans="2:11" x14ac:dyDescent="0.25">
      <c r="B73" s="29">
        <v>44914</v>
      </c>
      <c r="C73" s="42">
        <v>8.4000000000000005E-2</v>
      </c>
      <c r="D73" s="23"/>
      <c r="F73" s="29">
        <v>44914</v>
      </c>
      <c r="G73">
        <v>5.2600000000000001E-2</v>
      </c>
      <c r="H73"/>
      <c r="I73" s="31"/>
    </row>
    <row r="74" spans="2:11" x14ac:dyDescent="0.25">
      <c r="B74" s="29">
        <v>44920</v>
      </c>
      <c r="C74" s="42">
        <v>4.0399999999999998E-2</v>
      </c>
      <c r="F74" s="29">
        <v>44920</v>
      </c>
      <c r="G74">
        <v>0</v>
      </c>
      <c r="H74"/>
      <c r="I74" s="31"/>
      <c r="K74" s="23"/>
    </row>
    <row r="75" spans="2:11" x14ac:dyDescent="0.25">
      <c r="B75" s="29">
        <v>44926</v>
      </c>
      <c r="C75" s="42">
        <v>7.8700000000000006E-2</v>
      </c>
      <c r="F75" s="29">
        <v>44926</v>
      </c>
      <c r="G75" s="25">
        <v>4.6399999999999997E-2</v>
      </c>
      <c r="H75"/>
      <c r="I75" s="31"/>
    </row>
    <row r="76" spans="2:11" ht="15.75" thickBot="1" x14ac:dyDescent="0.3">
      <c r="D76" s="23"/>
      <c r="F76" s="1"/>
      <c r="G76" s="26"/>
      <c r="H76" s="24"/>
    </row>
    <row r="77" spans="2:11" x14ac:dyDescent="0.25">
      <c r="B77" s="10" t="s">
        <v>5</v>
      </c>
      <c r="C77" s="146">
        <v>43831</v>
      </c>
      <c r="D77" s="147"/>
      <c r="F77" s="10" t="s">
        <v>5</v>
      </c>
      <c r="G77" s="146">
        <v>44197</v>
      </c>
      <c r="H77" s="147"/>
    </row>
    <row r="78" spans="2:11" x14ac:dyDescent="0.25">
      <c r="B78" s="12" t="s">
        <v>6</v>
      </c>
      <c r="C78" s="148">
        <f>AVERAGE(C6:C76)</f>
        <v>0.12758</v>
      </c>
      <c r="D78" s="149"/>
      <c r="F78" s="12" t="s">
        <v>6</v>
      </c>
      <c r="G78" s="148">
        <f>AVERAGE(G6:G76)</f>
        <v>0.14337288135593221</v>
      </c>
      <c r="H78" s="149"/>
    </row>
    <row r="79" spans="2:11" x14ac:dyDescent="0.25">
      <c r="B79" s="12" t="s">
        <v>7</v>
      </c>
      <c r="C79" s="138">
        <f>MAX(C6:C76)</f>
        <v>1.08</v>
      </c>
      <c r="D79" s="139"/>
      <c r="F79" s="12" t="s">
        <v>7</v>
      </c>
      <c r="G79" s="138">
        <f>MAX(G6:G76)</f>
        <v>0.52300000000000002</v>
      </c>
      <c r="H79" s="139"/>
    </row>
    <row r="80" spans="2:11" x14ac:dyDescent="0.25">
      <c r="B80" s="12" t="s">
        <v>8</v>
      </c>
      <c r="C80" s="138">
        <f>COUNT(C6:C76)</f>
        <v>60</v>
      </c>
      <c r="D80" s="139"/>
      <c r="F80" s="12" t="s">
        <v>8</v>
      </c>
      <c r="G80" s="138">
        <f>COUNT(G6:G76)</f>
        <v>59</v>
      </c>
      <c r="H80" s="139"/>
    </row>
    <row r="81" spans="2:8" x14ac:dyDescent="0.25">
      <c r="B81" s="12" t="s">
        <v>26</v>
      </c>
      <c r="C81" s="138">
        <f>COUNTIF(C6:C76, "&gt;0.0480")</f>
        <v>41</v>
      </c>
      <c r="D81" s="139"/>
      <c r="F81" s="12" t="s">
        <v>26</v>
      </c>
      <c r="G81" s="138">
        <f>COUNTIF(G6:G76, "&gt;0.0480")</f>
        <v>46</v>
      </c>
      <c r="H81" s="139"/>
    </row>
    <row r="84" spans="2:8" s="25" customFormat="1" x14ac:dyDescent="0.25">
      <c r="B84" s="2" t="s">
        <v>11</v>
      </c>
      <c r="D84"/>
      <c r="E84"/>
      <c r="F84" s="2"/>
      <c r="G84" s="2"/>
      <c r="H84" s="2"/>
    </row>
    <row r="85" spans="2:8" s="25" customFormat="1" x14ac:dyDescent="0.25">
      <c r="B85" s="1">
        <v>44926</v>
      </c>
      <c r="D85"/>
      <c r="E85"/>
      <c r="F85" s="2"/>
      <c r="G85" s="2"/>
      <c r="H85" s="2"/>
    </row>
    <row r="86" spans="2:8" s="25" customFormat="1" x14ac:dyDescent="0.25">
      <c r="B86" s="2" t="s">
        <v>20</v>
      </c>
      <c r="D86"/>
      <c r="E86"/>
      <c r="F86" s="2"/>
      <c r="G86" s="2"/>
      <c r="H86" s="2"/>
    </row>
  </sheetData>
  <mergeCells count="22">
    <mergeCell ref="C80:D80"/>
    <mergeCell ref="G80:H80"/>
    <mergeCell ref="C81:D81"/>
    <mergeCell ref="G81:H81"/>
    <mergeCell ref="C77:D77"/>
    <mergeCell ref="G77:H77"/>
    <mergeCell ref="C78:D78"/>
    <mergeCell ref="G78:H78"/>
    <mergeCell ref="C79:D79"/>
    <mergeCell ref="G79:H79"/>
    <mergeCell ref="J10:L11"/>
    <mergeCell ref="C2:D2"/>
    <mergeCell ref="G2:H2"/>
    <mergeCell ref="C3:D3"/>
    <mergeCell ref="G3:H3"/>
    <mergeCell ref="C4:D4"/>
    <mergeCell ref="G4:H4"/>
    <mergeCell ref="C5:D5"/>
    <mergeCell ref="G5:H5"/>
    <mergeCell ref="J6:L6"/>
    <mergeCell ref="J7:L7"/>
    <mergeCell ref="J8:L9"/>
  </mergeCell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9DD3-3025-4B29-AA13-98CD526C4171}">
  <sheetPr>
    <pageSetUpPr fitToPage="1"/>
  </sheetPr>
  <dimension ref="B1:L89"/>
  <sheetViews>
    <sheetView zoomScaleNormal="100" workbookViewId="0"/>
  </sheetViews>
  <sheetFormatPr defaultRowHeight="15" x14ac:dyDescent="0.25"/>
  <cols>
    <col min="1" max="1" width="1.140625" style="42" customWidth="1"/>
    <col min="2" max="2" width="22.85546875" style="2" customWidth="1"/>
    <col min="3" max="3" width="8.85546875" style="25" customWidth="1"/>
    <col min="4" max="4" width="8.85546875" style="42" customWidth="1"/>
    <col min="5" max="5" width="5.28515625" style="42" customWidth="1"/>
    <col min="6" max="6" width="22.85546875" style="2" customWidth="1"/>
    <col min="7" max="8" width="8.85546875" style="2" customWidth="1"/>
    <col min="9" max="9" width="5.5703125" style="42" customWidth="1"/>
    <col min="10" max="11" width="12.28515625" style="42" customWidth="1"/>
    <col min="12" max="12" width="15.28515625" style="42" customWidth="1"/>
    <col min="13" max="16384" width="9.140625" style="42"/>
  </cols>
  <sheetData>
    <row r="1" spans="2:12" ht="5.25" customHeight="1" thickBot="1" x14ac:dyDescent="0.3"/>
    <row r="2" spans="2:12" x14ac:dyDescent="0.25">
      <c r="B2" s="6" t="s">
        <v>16</v>
      </c>
      <c r="C2" s="150" t="s">
        <v>17</v>
      </c>
      <c r="D2" s="162"/>
      <c r="F2" s="107" t="s">
        <v>16</v>
      </c>
      <c r="G2" s="156" t="s">
        <v>21</v>
      </c>
      <c r="H2" s="157"/>
    </row>
    <row r="3" spans="2:12" x14ac:dyDescent="0.25">
      <c r="B3" s="17" t="s">
        <v>18</v>
      </c>
      <c r="C3" s="152" t="s">
        <v>19</v>
      </c>
      <c r="D3" s="163"/>
      <c r="F3" s="108" t="s">
        <v>18</v>
      </c>
      <c r="G3" s="158" t="s">
        <v>19</v>
      </c>
      <c r="H3" s="159"/>
    </row>
    <row r="4" spans="2:12" x14ac:dyDescent="0.25">
      <c r="B4" s="17" t="s">
        <v>0</v>
      </c>
      <c r="C4" s="152" t="s">
        <v>1</v>
      </c>
      <c r="D4" s="163"/>
      <c r="F4" s="108" t="s">
        <v>0</v>
      </c>
      <c r="G4" s="158" t="s">
        <v>1</v>
      </c>
      <c r="H4" s="159"/>
    </row>
    <row r="5" spans="2:12" ht="15.75" thickBot="1" x14ac:dyDescent="0.3">
      <c r="B5" s="8" t="s">
        <v>2</v>
      </c>
      <c r="C5" s="154" t="s">
        <v>3</v>
      </c>
      <c r="D5" s="164"/>
      <c r="F5" s="109" t="s">
        <v>2</v>
      </c>
      <c r="G5" s="160" t="s">
        <v>3</v>
      </c>
      <c r="H5" s="161"/>
    </row>
    <row r="6" spans="2:12" x14ac:dyDescent="0.25">
      <c r="B6" s="29">
        <v>44932</v>
      </c>
      <c r="C6" s="47">
        <v>3.95E-2</v>
      </c>
      <c r="D6" s="46"/>
      <c r="F6" s="29">
        <v>44932</v>
      </c>
      <c r="G6" s="59" t="s">
        <v>28</v>
      </c>
      <c r="H6" s="59"/>
      <c r="J6" s="132" t="s">
        <v>12</v>
      </c>
      <c r="K6" s="133"/>
      <c r="L6" s="134"/>
    </row>
    <row r="7" spans="2:12" x14ac:dyDescent="0.25">
      <c r="B7" s="29">
        <v>44938</v>
      </c>
      <c r="C7" s="47">
        <v>5.6500000000000002E-2</v>
      </c>
      <c r="D7" s="46"/>
      <c r="F7" s="29">
        <v>44938</v>
      </c>
      <c r="G7" s="60">
        <v>4.7100000000000003E-2</v>
      </c>
      <c r="H7" s="59"/>
      <c r="J7" s="135" t="s">
        <v>13</v>
      </c>
      <c r="K7" s="136"/>
      <c r="L7" s="137"/>
    </row>
    <row r="8" spans="2:12" x14ac:dyDescent="0.25">
      <c r="B8" s="29">
        <v>44944</v>
      </c>
      <c r="C8" s="47">
        <v>6.9599999999999995E-2</v>
      </c>
      <c r="D8" s="46" t="s">
        <v>27</v>
      </c>
      <c r="F8" s="29">
        <v>44944</v>
      </c>
      <c r="G8" s="60">
        <v>5.0299999999999997E-2</v>
      </c>
      <c r="H8" s="59" t="s">
        <v>27</v>
      </c>
      <c r="I8" s="19"/>
      <c r="J8" s="140" t="s">
        <v>24</v>
      </c>
      <c r="K8" s="141"/>
      <c r="L8" s="142"/>
    </row>
    <row r="9" spans="2:12" x14ac:dyDescent="0.25">
      <c r="B9" s="29">
        <v>44950</v>
      </c>
      <c r="C9" s="47">
        <v>0.13900000000000001</v>
      </c>
      <c r="D9" s="23" t="s">
        <v>23</v>
      </c>
      <c r="F9" s="29">
        <v>44950</v>
      </c>
      <c r="G9" s="60">
        <v>0.22500000000000001</v>
      </c>
      <c r="H9" s="23" t="s">
        <v>23</v>
      </c>
      <c r="I9" s="19"/>
      <c r="J9" s="143"/>
      <c r="K9" s="144"/>
      <c r="L9" s="145"/>
    </row>
    <row r="10" spans="2:12" x14ac:dyDescent="0.25">
      <c r="B10" s="29">
        <v>44956</v>
      </c>
      <c r="C10" s="47">
        <v>4.8300000000000003E-2</v>
      </c>
      <c r="D10" s="46" t="s">
        <v>27</v>
      </c>
      <c r="F10" s="29">
        <v>44956</v>
      </c>
      <c r="G10" s="60">
        <v>3.6900000000000002E-2</v>
      </c>
      <c r="H10" s="59" t="s">
        <v>27</v>
      </c>
      <c r="I10" s="19"/>
      <c r="J10" s="126" t="s">
        <v>14</v>
      </c>
      <c r="K10" s="127"/>
      <c r="L10" s="128"/>
    </row>
    <row r="11" spans="2:12" ht="15.75" thickBot="1" x14ac:dyDescent="0.3">
      <c r="B11" s="29">
        <v>44962</v>
      </c>
      <c r="C11" s="47">
        <v>0.127</v>
      </c>
      <c r="D11" s="23" t="s">
        <v>23</v>
      </c>
      <c r="F11" s="29">
        <v>44962</v>
      </c>
      <c r="G11" s="60">
        <v>6.6400000000000001E-2</v>
      </c>
      <c r="H11" s="59"/>
      <c r="I11" s="19"/>
      <c r="J11" s="129"/>
      <c r="K11" s="130"/>
      <c r="L11" s="131"/>
    </row>
    <row r="12" spans="2:12" x14ac:dyDescent="0.25">
      <c r="B12" s="29">
        <v>44968</v>
      </c>
      <c r="C12" s="47">
        <v>2.6499999999999999E-2</v>
      </c>
      <c r="D12" s="46"/>
      <c r="F12" s="29">
        <v>44968</v>
      </c>
      <c r="G12" s="62">
        <v>0.222</v>
      </c>
      <c r="H12" s="23" t="s">
        <v>23</v>
      </c>
      <c r="I12" s="19"/>
      <c r="J12" s="44"/>
      <c r="K12" s="44"/>
      <c r="L12" s="44"/>
    </row>
    <row r="13" spans="2:12" x14ac:dyDescent="0.25">
      <c r="B13" s="29">
        <v>44974</v>
      </c>
      <c r="C13" s="48">
        <v>0.13200000000000001</v>
      </c>
      <c r="D13" s="23" t="s">
        <v>23</v>
      </c>
      <c r="F13" s="29">
        <v>44974</v>
      </c>
      <c r="G13" s="62">
        <v>9.5699999999999993E-2</v>
      </c>
      <c r="H13" s="61"/>
      <c r="I13" s="19"/>
      <c r="J13" s="44"/>
      <c r="K13" s="44"/>
      <c r="L13" s="44"/>
    </row>
    <row r="14" spans="2:12" x14ac:dyDescent="0.25">
      <c r="B14" s="29">
        <v>44980</v>
      </c>
      <c r="C14" s="54">
        <v>2.5899999999999999E-2</v>
      </c>
      <c r="D14" s="54"/>
      <c r="F14" s="29">
        <v>44980</v>
      </c>
      <c r="G14" s="56">
        <v>3.1300000000000001E-2</v>
      </c>
      <c r="H14" s="63"/>
      <c r="I14" s="19"/>
      <c r="J14" s="44"/>
      <c r="K14" s="44"/>
      <c r="L14" s="44"/>
    </row>
    <row r="15" spans="2:12" x14ac:dyDescent="0.25">
      <c r="B15" s="29">
        <v>44986</v>
      </c>
      <c r="C15" s="53">
        <v>6.3500000000000001E-2</v>
      </c>
      <c r="D15" s="52"/>
      <c r="F15" s="3">
        <v>44986</v>
      </c>
      <c r="G15" s="65"/>
      <c r="H15" s="68"/>
      <c r="I15" s="19"/>
    </row>
    <row r="16" spans="2:12" x14ac:dyDescent="0.25">
      <c r="B16" s="29">
        <v>44992</v>
      </c>
      <c r="C16" s="53">
        <v>7.1499999999999994E-2</v>
      </c>
      <c r="D16" s="52"/>
      <c r="F16" s="3">
        <v>44992</v>
      </c>
      <c r="G16" s="65"/>
      <c r="H16" s="68"/>
      <c r="I16" s="19"/>
    </row>
    <row r="17" spans="2:9" x14ac:dyDescent="0.25">
      <c r="B17" s="29">
        <v>44998</v>
      </c>
      <c r="C17" s="51">
        <v>6.4600000000000005E-2</v>
      </c>
      <c r="D17" s="49"/>
      <c r="F17" s="3">
        <v>44998</v>
      </c>
      <c r="G17" s="65"/>
      <c r="H17" s="65"/>
      <c r="I17" s="19"/>
    </row>
    <row r="18" spans="2:9" s="52" customFormat="1" x14ac:dyDescent="0.25">
      <c r="B18" s="29" t="s">
        <v>25</v>
      </c>
      <c r="C18" s="53"/>
      <c r="F18" s="4">
        <v>45001</v>
      </c>
      <c r="G18" s="67">
        <v>6.5500000000000003E-2</v>
      </c>
      <c r="H18" s="67"/>
      <c r="I18" s="19"/>
    </row>
    <row r="19" spans="2:9" x14ac:dyDescent="0.25">
      <c r="B19" s="29">
        <v>45004</v>
      </c>
      <c r="C19" s="51">
        <v>0.13400000000000001</v>
      </c>
      <c r="D19" s="23" t="s">
        <v>23</v>
      </c>
      <c r="F19" s="29">
        <v>45004</v>
      </c>
      <c r="G19" s="45">
        <v>0.10299999999999999</v>
      </c>
      <c r="H19" s="45"/>
      <c r="I19" s="19"/>
    </row>
    <row r="20" spans="2:9" s="61" customFormat="1" x14ac:dyDescent="0.25">
      <c r="B20" s="29" t="s">
        <v>25</v>
      </c>
      <c r="C20" s="58"/>
      <c r="D20" s="57"/>
      <c r="F20" s="4">
        <v>37337</v>
      </c>
      <c r="G20" s="67">
        <v>4.6899999999999997E-2</v>
      </c>
      <c r="H20" s="67"/>
      <c r="I20" s="19"/>
    </row>
    <row r="21" spans="2:9" x14ac:dyDescent="0.25">
      <c r="B21" s="29">
        <v>45010</v>
      </c>
      <c r="C21" s="51">
        <v>8.4000000000000005E-2</v>
      </c>
      <c r="D21" s="49"/>
      <c r="F21" s="3">
        <v>45010</v>
      </c>
      <c r="G21" s="66"/>
      <c r="H21" s="66"/>
      <c r="I21" s="19"/>
    </row>
    <row r="22" spans="2:9" x14ac:dyDescent="0.25">
      <c r="B22" s="29">
        <v>45016</v>
      </c>
      <c r="C22" s="51">
        <v>0.13200000000000001</v>
      </c>
      <c r="D22" s="23" t="s">
        <v>23</v>
      </c>
      <c r="F22" s="3">
        <v>45016</v>
      </c>
      <c r="G22" s="65"/>
      <c r="H22" s="65"/>
      <c r="I22" s="19"/>
    </row>
    <row r="23" spans="2:9" x14ac:dyDescent="0.25">
      <c r="B23" s="29">
        <v>45022</v>
      </c>
      <c r="C23" s="51">
        <v>5.67E-2</v>
      </c>
      <c r="D23" s="49"/>
      <c r="F23" s="29">
        <v>45022</v>
      </c>
      <c r="G23" s="45">
        <v>8.2900000000000001E-2</v>
      </c>
      <c r="H23" s="64"/>
      <c r="I23" s="19"/>
    </row>
    <row r="24" spans="2:9" x14ac:dyDescent="0.25">
      <c r="B24" s="29">
        <v>45028</v>
      </c>
      <c r="C24" s="51">
        <v>9.64E-2</v>
      </c>
      <c r="D24" s="50" t="s">
        <v>27</v>
      </c>
      <c r="F24" s="29">
        <v>45028</v>
      </c>
      <c r="G24" s="45">
        <v>8.9099999999999999E-2</v>
      </c>
      <c r="H24" s="64"/>
      <c r="I24" s="19"/>
    </row>
    <row r="25" spans="2:9" x14ac:dyDescent="0.25">
      <c r="B25" s="29">
        <v>45034</v>
      </c>
      <c r="C25" s="51">
        <v>5.3199999999999997E-2</v>
      </c>
      <c r="D25" s="50" t="s">
        <v>27</v>
      </c>
      <c r="F25" s="29">
        <v>45034</v>
      </c>
      <c r="G25" s="45">
        <v>7.0499999999999993E-2</v>
      </c>
      <c r="H25" s="55" t="s">
        <v>27</v>
      </c>
      <c r="I25" s="19"/>
    </row>
    <row r="26" spans="2:9" x14ac:dyDescent="0.25">
      <c r="B26" s="29">
        <v>45040</v>
      </c>
      <c r="C26" s="51">
        <v>4.9299999999999997E-2</v>
      </c>
      <c r="D26" s="49"/>
      <c r="F26" s="29">
        <v>45040</v>
      </c>
      <c r="G26" s="45">
        <v>5.8500000000000003E-2</v>
      </c>
      <c r="H26" s="63"/>
      <c r="I26" s="19"/>
    </row>
    <row r="27" spans="2:9" x14ac:dyDescent="0.25">
      <c r="B27" s="29">
        <v>45046</v>
      </c>
      <c r="C27" s="45">
        <v>4.3700000000000003E-2</v>
      </c>
      <c r="D27" s="55"/>
      <c r="F27" s="29">
        <v>45046</v>
      </c>
      <c r="G27" s="45">
        <v>3.3799999999999997E-2</v>
      </c>
      <c r="H27" s="55"/>
      <c r="I27" s="19"/>
    </row>
    <row r="28" spans="2:9" s="61" customFormat="1" x14ac:dyDescent="0.25">
      <c r="B28" s="29">
        <v>45052</v>
      </c>
      <c r="C28" s="45">
        <v>0.114</v>
      </c>
      <c r="D28" s="23" t="s">
        <v>23</v>
      </c>
      <c r="F28" s="29">
        <v>45052</v>
      </c>
      <c r="G28" s="45">
        <v>0.13800000000000001</v>
      </c>
      <c r="H28" s="23" t="s">
        <v>23</v>
      </c>
      <c r="I28" s="19"/>
    </row>
    <row r="29" spans="2:9" s="61" customFormat="1" x14ac:dyDescent="0.25">
      <c r="B29" s="29">
        <v>45058</v>
      </c>
      <c r="C29" s="45">
        <v>5.3999999999999999E-2</v>
      </c>
      <c r="D29" s="55"/>
      <c r="F29" s="29">
        <v>45058</v>
      </c>
      <c r="G29" s="45">
        <v>0.42199999999999999</v>
      </c>
      <c r="H29" s="23" t="s">
        <v>23</v>
      </c>
      <c r="I29" s="19"/>
    </row>
    <row r="30" spans="2:9" s="61" customFormat="1" x14ac:dyDescent="0.25">
      <c r="B30" s="29">
        <v>45064</v>
      </c>
      <c r="C30" s="45">
        <v>5.3199999999999997E-2</v>
      </c>
      <c r="D30" s="55"/>
      <c r="F30" s="29">
        <v>45064</v>
      </c>
      <c r="G30" s="45">
        <v>5.45E-2</v>
      </c>
      <c r="H30" s="55"/>
      <c r="I30" s="19"/>
    </row>
    <row r="31" spans="2:9" s="61" customFormat="1" x14ac:dyDescent="0.25">
      <c r="B31" s="29">
        <v>45070</v>
      </c>
      <c r="C31" s="45">
        <v>6.6799999999999998E-2</v>
      </c>
      <c r="D31" s="55"/>
      <c r="F31" s="29">
        <v>45070</v>
      </c>
      <c r="G31" s="45">
        <v>0.104</v>
      </c>
      <c r="H31" s="55"/>
      <c r="I31" s="19"/>
    </row>
    <row r="32" spans="2:9" s="61" customFormat="1" x14ac:dyDescent="0.25">
      <c r="B32" s="3">
        <v>45076</v>
      </c>
      <c r="C32" s="65"/>
      <c r="D32" s="68"/>
      <c r="F32" s="29">
        <v>45076</v>
      </c>
      <c r="G32" s="45">
        <v>0.43099999999999999</v>
      </c>
      <c r="H32" s="23" t="s">
        <v>23</v>
      </c>
      <c r="I32" s="19"/>
    </row>
    <row r="33" spans="2:9" s="61" customFormat="1" x14ac:dyDescent="0.25">
      <c r="B33" s="29">
        <v>45082</v>
      </c>
      <c r="C33" s="45">
        <v>0.22600000000000001</v>
      </c>
      <c r="D33" s="23" t="s">
        <v>23</v>
      </c>
      <c r="F33" s="29">
        <v>45082</v>
      </c>
      <c r="G33" s="45">
        <v>0.16800000000000001</v>
      </c>
      <c r="H33" s="23" t="s">
        <v>23</v>
      </c>
      <c r="I33" s="19"/>
    </row>
    <row r="34" spans="2:9" s="61" customFormat="1" x14ac:dyDescent="0.25">
      <c r="B34" s="29">
        <v>45088</v>
      </c>
      <c r="C34" s="45">
        <v>0.158</v>
      </c>
      <c r="D34" s="23" t="s">
        <v>23</v>
      </c>
      <c r="F34" s="29">
        <v>45088</v>
      </c>
      <c r="G34" s="45">
        <v>0.20699999999999999</v>
      </c>
      <c r="H34" s="23" t="s">
        <v>23</v>
      </c>
      <c r="I34" s="19"/>
    </row>
    <row r="35" spans="2:9" s="61" customFormat="1" x14ac:dyDescent="0.25">
      <c r="B35" s="4">
        <v>45091</v>
      </c>
      <c r="C35" s="67">
        <v>8.5500000000000007E-2</v>
      </c>
      <c r="D35" s="67" t="s">
        <v>27</v>
      </c>
      <c r="F35" s="2" t="s">
        <v>25</v>
      </c>
      <c r="G35" s="45"/>
      <c r="H35" s="55"/>
      <c r="I35" s="19"/>
    </row>
    <row r="36" spans="2:9" s="61" customFormat="1" x14ac:dyDescent="0.25">
      <c r="B36" s="29">
        <v>45094</v>
      </c>
      <c r="C36" s="45">
        <v>0.24</v>
      </c>
      <c r="D36" s="23" t="s">
        <v>23</v>
      </c>
      <c r="F36" s="29">
        <v>45094</v>
      </c>
      <c r="G36" s="45">
        <v>0.26100000000000001</v>
      </c>
      <c r="H36" s="23" t="s">
        <v>23</v>
      </c>
      <c r="I36" s="19"/>
    </row>
    <row r="37" spans="2:9" s="61" customFormat="1" x14ac:dyDescent="0.25">
      <c r="B37" s="29">
        <v>45100</v>
      </c>
      <c r="C37" s="45">
        <v>0.11600000000000001</v>
      </c>
      <c r="D37" s="23" t="s">
        <v>23</v>
      </c>
      <c r="F37" s="29">
        <v>45100</v>
      </c>
      <c r="G37" s="45">
        <v>0.125</v>
      </c>
      <c r="H37" s="23" t="s">
        <v>23</v>
      </c>
      <c r="I37" s="19"/>
    </row>
    <row r="38" spans="2:9" s="61" customFormat="1" x14ac:dyDescent="0.25">
      <c r="B38" s="29">
        <v>45106</v>
      </c>
      <c r="C38" s="45">
        <v>0.13100000000000001</v>
      </c>
      <c r="D38" s="23" t="s">
        <v>23</v>
      </c>
      <c r="F38" s="29">
        <v>45106</v>
      </c>
      <c r="G38" s="45">
        <v>0.94399999999999995</v>
      </c>
      <c r="H38" s="23" t="s">
        <v>23</v>
      </c>
      <c r="I38" s="19"/>
    </row>
    <row r="39" spans="2:9" s="61" customFormat="1" x14ac:dyDescent="0.25">
      <c r="B39" s="29">
        <v>45112</v>
      </c>
      <c r="C39" s="45">
        <v>7.8100000000000003E-2</v>
      </c>
      <c r="D39" s="23"/>
      <c r="F39" s="29">
        <v>45112</v>
      </c>
      <c r="G39" s="88">
        <v>0.34300000000000003</v>
      </c>
      <c r="H39" s="23" t="s">
        <v>23</v>
      </c>
      <c r="I39" s="19"/>
    </row>
    <row r="40" spans="2:9" s="61" customFormat="1" x14ac:dyDescent="0.25">
      <c r="B40" s="29">
        <v>45118</v>
      </c>
      <c r="C40" s="45">
        <v>0.33200000000000002</v>
      </c>
      <c r="D40" s="23" t="s">
        <v>23</v>
      </c>
      <c r="F40" s="3">
        <v>45118</v>
      </c>
      <c r="G40" s="66"/>
      <c r="H40" s="35"/>
      <c r="I40" s="19"/>
    </row>
    <row r="41" spans="2:9" s="61" customFormat="1" x14ac:dyDescent="0.25">
      <c r="B41" s="29">
        <v>45124</v>
      </c>
      <c r="C41" s="45">
        <v>0.11899999999999999</v>
      </c>
      <c r="D41" s="23" t="s">
        <v>23</v>
      </c>
      <c r="F41" s="29">
        <v>45124</v>
      </c>
      <c r="G41" s="93">
        <v>0.125</v>
      </c>
      <c r="H41" s="23" t="s">
        <v>23</v>
      </c>
      <c r="I41" s="19"/>
    </row>
    <row r="42" spans="2:9" s="61" customFormat="1" x14ac:dyDescent="0.25">
      <c r="B42" s="29">
        <v>45130</v>
      </c>
      <c r="C42" s="45">
        <v>0.113</v>
      </c>
      <c r="D42" s="23" t="s">
        <v>23</v>
      </c>
      <c r="F42" s="29">
        <v>45130</v>
      </c>
      <c r="G42" s="90">
        <v>8.8499999999999995E-2</v>
      </c>
      <c r="H42" s="89"/>
      <c r="I42" s="19"/>
    </row>
    <row r="43" spans="2:9" s="89" customFormat="1" x14ac:dyDescent="0.25">
      <c r="B43" s="2" t="s">
        <v>25</v>
      </c>
      <c r="C43" s="45"/>
      <c r="D43" s="23"/>
      <c r="F43" s="4">
        <v>45133</v>
      </c>
      <c r="G43" s="71">
        <v>0.23699999999999999</v>
      </c>
      <c r="H43" s="37" t="s">
        <v>23</v>
      </c>
      <c r="I43" s="19"/>
    </row>
    <row r="44" spans="2:9" s="61" customFormat="1" x14ac:dyDescent="0.25">
      <c r="B44" s="29">
        <v>45136</v>
      </c>
      <c r="C44" s="45">
        <v>8.1100000000000005E-2</v>
      </c>
      <c r="D44" s="23"/>
      <c r="F44" s="29">
        <v>45136</v>
      </c>
      <c r="G44" s="92">
        <v>6.4699999999999994E-2</v>
      </c>
      <c r="H44" s="91"/>
      <c r="I44" s="19"/>
    </row>
    <row r="45" spans="2:9" s="61" customFormat="1" x14ac:dyDescent="0.25">
      <c r="B45" s="29">
        <v>45142</v>
      </c>
      <c r="C45" s="70">
        <v>0.34799999999999998</v>
      </c>
      <c r="D45" s="23" t="s">
        <v>23</v>
      </c>
      <c r="F45" s="3">
        <v>45142</v>
      </c>
      <c r="G45" s="66"/>
      <c r="H45" s="35"/>
      <c r="I45" s="19"/>
    </row>
    <row r="46" spans="2:9" s="76" customFormat="1" x14ac:dyDescent="0.25">
      <c r="B46" s="2" t="s">
        <v>25</v>
      </c>
      <c r="C46" s="77"/>
      <c r="D46" s="23"/>
      <c r="F46" s="4">
        <v>45146</v>
      </c>
      <c r="G46" s="71">
        <v>0.13600000000000001</v>
      </c>
      <c r="H46" s="37" t="s">
        <v>23</v>
      </c>
      <c r="I46" s="19"/>
    </row>
    <row r="47" spans="2:9" s="61" customFormat="1" x14ac:dyDescent="0.25">
      <c r="B47" s="29">
        <v>45148</v>
      </c>
      <c r="C47" s="70">
        <v>0.14299999999999999</v>
      </c>
      <c r="D47" s="23" t="s">
        <v>23</v>
      </c>
      <c r="F47" s="29">
        <v>45148</v>
      </c>
      <c r="G47" s="79">
        <v>9.9599999999999994E-2</v>
      </c>
      <c r="H47" s="78"/>
      <c r="I47" s="19"/>
    </row>
    <row r="48" spans="2:9" s="61" customFormat="1" x14ac:dyDescent="0.25">
      <c r="B48" s="3">
        <v>45154</v>
      </c>
      <c r="C48" s="72"/>
      <c r="D48" s="35"/>
      <c r="F48" s="29">
        <v>45154</v>
      </c>
      <c r="G48" s="79">
        <v>0.154</v>
      </c>
      <c r="H48" s="23" t="s">
        <v>23</v>
      </c>
      <c r="I48" s="19"/>
    </row>
    <row r="49" spans="2:9" s="61" customFormat="1" x14ac:dyDescent="0.25">
      <c r="B49" s="3">
        <v>45160</v>
      </c>
      <c r="C49" s="66"/>
      <c r="D49" s="35"/>
      <c r="F49" s="3">
        <v>45160</v>
      </c>
      <c r="G49" s="72"/>
      <c r="H49" s="35"/>
      <c r="I49" s="19"/>
    </row>
    <row r="50" spans="2:9" s="61" customFormat="1" x14ac:dyDescent="0.25">
      <c r="B50" s="29">
        <v>45166</v>
      </c>
      <c r="C50" s="70">
        <v>0.16600000000000001</v>
      </c>
      <c r="D50" s="23" t="s">
        <v>23</v>
      </c>
      <c r="F50" s="29">
        <v>45166</v>
      </c>
      <c r="G50" s="79">
        <v>5.9400000000000001E-2</v>
      </c>
      <c r="H50" s="23" t="s">
        <v>23</v>
      </c>
      <c r="I50" s="19"/>
    </row>
    <row r="51" spans="2:9" s="69" customFormat="1" x14ac:dyDescent="0.25">
      <c r="B51" s="4">
        <v>45169</v>
      </c>
      <c r="C51" s="71">
        <v>0.219</v>
      </c>
      <c r="D51" s="37" t="s">
        <v>23</v>
      </c>
      <c r="F51" s="2" t="s">
        <v>25</v>
      </c>
      <c r="G51" s="45"/>
      <c r="H51" s="23"/>
      <c r="I51" s="19"/>
    </row>
    <row r="52" spans="2:9" s="61" customFormat="1" x14ac:dyDescent="0.25">
      <c r="B52" s="29">
        <v>45172</v>
      </c>
      <c r="C52" s="45">
        <v>0.30199999999999999</v>
      </c>
      <c r="D52" s="23" t="s">
        <v>23</v>
      </c>
      <c r="F52" s="29">
        <v>45172</v>
      </c>
      <c r="G52" s="81">
        <v>0.69899999999999995</v>
      </c>
      <c r="H52" s="23" t="s">
        <v>23</v>
      </c>
      <c r="I52" s="19"/>
    </row>
    <row r="53" spans="2:9" s="61" customFormat="1" x14ac:dyDescent="0.25">
      <c r="B53" s="4">
        <v>45175</v>
      </c>
      <c r="C53" s="71">
        <v>0.246</v>
      </c>
      <c r="D53" s="37" t="s">
        <v>23</v>
      </c>
      <c r="F53" s="2" t="s">
        <v>25</v>
      </c>
      <c r="G53" s="45"/>
      <c r="H53" s="23"/>
      <c r="I53" s="19"/>
    </row>
    <row r="54" spans="2:9" s="73" customFormat="1" x14ac:dyDescent="0.25">
      <c r="B54" s="29">
        <v>45178</v>
      </c>
      <c r="C54" s="75">
        <v>0.253</v>
      </c>
      <c r="D54" s="23" t="s">
        <v>23</v>
      </c>
      <c r="F54" s="3">
        <v>45178</v>
      </c>
      <c r="G54" s="66"/>
      <c r="H54" s="35"/>
      <c r="I54" s="19"/>
    </row>
    <row r="55" spans="2:9" s="80" customFormat="1" x14ac:dyDescent="0.25">
      <c r="B55" s="29" t="s">
        <v>25</v>
      </c>
      <c r="C55" s="81"/>
      <c r="D55" s="23"/>
      <c r="F55" s="29">
        <v>45181</v>
      </c>
      <c r="G55" s="82">
        <v>0.503</v>
      </c>
      <c r="H55" s="23" t="s">
        <v>23</v>
      </c>
      <c r="I55" s="19"/>
    </row>
    <row r="56" spans="2:9" s="61" customFormat="1" x14ac:dyDescent="0.25">
      <c r="B56" s="3">
        <v>45184</v>
      </c>
      <c r="C56" s="66"/>
      <c r="D56" s="35"/>
      <c r="F56" s="29">
        <v>45184</v>
      </c>
      <c r="G56" s="83">
        <v>9.8100000000000007E-2</v>
      </c>
      <c r="H56" s="23"/>
      <c r="I56" s="19"/>
    </row>
    <row r="57" spans="2:9" s="74" customFormat="1" x14ac:dyDescent="0.25">
      <c r="B57" s="4">
        <v>45187</v>
      </c>
      <c r="C57" s="71">
        <v>0.308</v>
      </c>
      <c r="D57" s="37" t="s">
        <v>23</v>
      </c>
      <c r="F57" s="2" t="s">
        <v>25</v>
      </c>
      <c r="G57" s="45"/>
      <c r="H57" s="23"/>
      <c r="I57" s="19"/>
    </row>
    <row r="58" spans="2:9" s="61" customFormat="1" x14ac:dyDescent="0.25">
      <c r="B58" s="29">
        <v>45190</v>
      </c>
      <c r="C58" s="77">
        <v>0.14199999999999999</v>
      </c>
      <c r="D58" s="23" t="s">
        <v>23</v>
      </c>
      <c r="F58" s="29">
        <v>45190</v>
      </c>
      <c r="G58" s="85">
        <v>0.13200000000000001</v>
      </c>
      <c r="H58" s="23"/>
      <c r="I58" s="19"/>
    </row>
    <row r="59" spans="2:9" s="61" customFormat="1" x14ac:dyDescent="0.25">
      <c r="B59" s="29">
        <v>45196</v>
      </c>
      <c r="C59" s="77">
        <v>0.115</v>
      </c>
      <c r="D59" s="23" t="s">
        <v>23</v>
      </c>
      <c r="F59" s="29">
        <v>45196</v>
      </c>
      <c r="G59" s="85">
        <v>8.4900000000000003E-2</v>
      </c>
      <c r="H59" s="23"/>
      <c r="I59" s="19"/>
    </row>
    <row r="60" spans="2:9" s="61" customFormat="1" x14ac:dyDescent="0.25">
      <c r="B60" s="29">
        <v>45202</v>
      </c>
      <c r="C60" s="77">
        <v>0.41799999999999998</v>
      </c>
      <c r="D60" s="23" t="s">
        <v>23</v>
      </c>
      <c r="F60" s="3">
        <v>45202</v>
      </c>
      <c r="G60" s="66"/>
      <c r="H60" s="35"/>
      <c r="I60" s="19"/>
    </row>
    <row r="61" spans="2:9" s="84" customFormat="1" x14ac:dyDescent="0.25">
      <c r="B61" s="2" t="s">
        <v>25</v>
      </c>
      <c r="C61" s="85"/>
      <c r="D61" s="23"/>
      <c r="F61" s="4">
        <v>45204</v>
      </c>
      <c r="G61" s="71">
        <v>5.91E-2</v>
      </c>
      <c r="H61" s="37"/>
      <c r="I61" s="19"/>
    </row>
    <row r="62" spans="2:9" s="61" customFormat="1" x14ac:dyDescent="0.25">
      <c r="B62" s="29">
        <v>45208</v>
      </c>
      <c r="C62" s="77">
        <v>5.0099999999999999E-2</v>
      </c>
      <c r="D62" s="23"/>
      <c r="F62" s="29">
        <v>45208</v>
      </c>
      <c r="G62" s="87">
        <v>6.2600000000000003E-2</v>
      </c>
      <c r="H62" s="86"/>
      <c r="I62" s="19"/>
    </row>
    <row r="63" spans="2:9" s="61" customFormat="1" x14ac:dyDescent="0.25">
      <c r="B63" s="29">
        <v>45214</v>
      </c>
      <c r="C63" s="77">
        <v>0.32400000000000001</v>
      </c>
      <c r="D63" s="23" t="s">
        <v>23</v>
      </c>
      <c r="F63" s="29">
        <v>45214</v>
      </c>
      <c r="G63" s="87">
        <v>0.105</v>
      </c>
      <c r="H63" s="86"/>
      <c r="I63" s="19"/>
    </row>
    <row r="64" spans="2:9" s="61" customFormat="1" x14ac:dyDescent="0.25">
      <c r="B64" s="29">
        <v>45220</v>
      </c>
      <c r="C64" s="77">
        <v>0.20499999999999999</v>
      </c>
      <c r="D64" s="23" t="s">
        <v>23</v>
      </c>
      <c r="F64" s="29">
        <v>45220</v>
      </c>
      <c r="G64" s="87">
        <v>0.221</v>
      </c>
      <c r="H64" s="23" t="s">
        <v>23</v>
      </c>
      <c r="I64" s="19"/>
    </row>
    <row r="65" spans="2:9" s="61" customFormat="1" x14ac:dyDescent="0.25">
      <c r="B65" s="29">
        <v>45226</v>
      </c>
      <c r="C65" s="77">
        <v>0.14199999999999999</v>
      </c>
      <c r="D65" s="23" t="s">
        <v>23</v>
      </c>
      <c r="F65" s="29">
        <v>45226</v>
      </c>
      <c r="G65" s="56">
        <v>0.19400000000000001</v>
      </c>
      <c r="I65" s="19"/>
    </row>
    <row r="66" spans="2:9" s="91" customFormat="1" x14ac:dyDescent="0.25">
      <c r="B66" s="29">
        <v>45232</v>
      </c>
      <c r="C66" s="94">
        <v>0.53800000000000003</v>
      </c>
      <c r="D66" s="23" t="s">
        <v>23</v>
      </c>
      <c r="F66" s="29">
        <v>45232</v>
      </c>
      <c r="G66" s="56">
        <v>7.0099999999999996E-2</v>
      </c>
      <c r="H66" s="23"/>
      <c r="I66" s="19"/>
    </row>
    <row r="67" spans="2:9" s="91" customFormat="1" x14ac:dyDescent="0.25">
      <c r="B67" s="29">
        <v>45238</v>
      </c>
      <c r="C67" s="94">
        <v>0.224</v>
      </c>
      <c r="D67" s="23" t="s">
        <v>23</v>
      </c>
      <c r="F67" s="29">
        <v>45238</v>
      </c>
      <c r="G67" s="56">
        <v>0.17</v>
      </c>
      <c r="H67" s="23" t="s">
        <v>23</v>
      </c>
      <c r="I67" s="19"/>
    </row>
    <row r="68" spans="2:9" s="91" customFormat="1" x14ac:dyDescent="0.25">
      <c r="B68" s="3">
        <v>45244</v>
      </c>
      <c r="C68" s="66"/>
      <c r="D68" s="35"/>
      <c r="F68" s="29">
        <v>45244</v>
      </c>
      <c r="G68" s="56">
        <v>0.126</v>
      </c>
      <c r="H68" s="23" t="s">
        <v>23</v>
      </c>
      <c r="I68" s="19"/>
    </row>
    <row r="69" spans="2:9" s="91" customFormat="1" x14ac:dyDescent="0.25">
      <c r="B69" s="3">
        <v>45250</v>
      </c>
      <c r="C69" s="66"/>
      <c r="D69" s="35"/>
      <c r="F69" s="29">
        <v>45250</v>
      </c>
      <c r="G69" s="56">
        <v>0.158</v>
      </c>
      <c r="H69" s="23" t="s">
        <v>23</v>
      </c>
      <c r="I69" s="19"/>
    </row>
    <row r="70" spans="2:9" s="91" customFormat="1" x14ac:dyDescent="0.25">
      <c r="B70" s="29">
        <v>45256</v>
      </c>
      <c r="C70" s="96">
        <v>0.13400000000000001</v>
      </c>
      <c r="D70" s="23" t="s">
        <v>23</v>
      </c>
      <c r="F70" s="29">
        <v>45256</v>
      </c>
      <c r="G70" s="56">
        <v>9.3200000000000005E-2</v>
      </c>
      <c r="H70" s="23"/>
      <c r="I70" s="19"/>
    </row>
    <row r="71" spans="2:9" s="95" customFormat="1" x14ac:dyDescent="0.25">
      <c r="B71" s="4">
        <v>45259</v>
      </c>
      <c r="C71" s="71">
        <v>5.4399999999999997E-2</v>
      </c>
      <c r="D71" s="71" t="s">
        <v>23</v>
      </c>
      <c r="F71" s="2" t="s">
        <v>25</v>
      </c>
      <c r="G71" s="56"/>
      <c r="H71" s="23"/>
      <c r="I71" s="19"/>
    </row>
    <row r="72" spans="2:9" s="91" customFormat="1" x14ac:dyDescent="0.25">
      <c r="B72" s="29">
        <v>45262</v>
      </c>
      <c r="C72" s="98">
        <v>0.128</v>
      </c>
      <c r="D72" s="23" t="s">
        <v>23</v>
      </c>
      <c r="F72" s="29">
        <v>45262</v>
      </c>
      <c r="G72" s="100">
        <v>4.9099999999999998E-2</v>
      </c>
      <c r="H72" s="99"/>
      <c r="I72" s="19"/>
    </row>
    <row r="73" spans="2:9" s="97" customFormat="1" x14ac:dyDescent="0.25">
      <c r="B73" s="29">
        <v>45265</v>
      </c>
      <c r="C73" s="98">
        <v>5.2400000000000002E-2</v>
      </c>
      <c r="D73" s="23"/>
      <c r="F73" s="29" t="s">
        <v>25</v>
      </c>
      <c r="G73" s="56"/>
      <c r="H73" s="23"/>
      <c r="I73" s="19"/>
    </row>
    <row r="74" spans="2:9" s="91" customFormat="1" x14ac:dyDescent="0.25">
      <c r="B74" s="29">
        <v>45268</v>
      </c>
      <c r="C74" s="98">
        <v>9.7199999999999995E-2</v>
      </c>
      <c r="D74" s="23"/>
      <c r="F74" s="29">
        <v>45268</v>
      </c>
      <c r="G74" s="102">
        <v>0.14899999999999999</v>
      </c>
      <c r="H74" s="23" t="s">
        <v>23</v>
      </c>
      <c r="I74" s="19"/>
    </row>
    <row r="75" spans="2:9" s="91" customFormat="1" x14ac:dyDescent="0.25">
      <c r="B75" s="29">
        <v>45274</v>
      </c>
      <c r="C75" s="98">
        <v>3.7900000000000003E-2</v>
      </c>
      <c r="D75" s="23"/>
      <c r="F75" s="29">
        <v>45274</v>
      </c>
      <c r="G75" s="102">
        <v>6.2E-2</v>
      </c>
      <c r="H75" s="101"/>
      <c r="I75" s="19"/>
    </row>
    <row r="76" spans="2:9" s="91" customFormat="1" x14ac:dyDescent="0.25">
      <c r="B76" s="29">
        <v>45280</v>
      </c>
      <c r="C76" s="98">
        <v>7.1300000000000002E-2</v>
      </c>
      <c r="D76" s="23"/>
      <c r="F76" s="3">
        <v>45280</v>
      </c>
      <c r="G76" s="66"/>
      <c r="H76" s="35"/>
      <c r="I76" s="19"/>
    </row>
    <row r="77" spans="2:9" s="91" customFormat="1" x14ac:dyDescent="0.25">
      <c r="B77" s="29">
        <v>45286</v>
      </c>
      <c r="C77" s="98">
        <v>4.4200000000000003E-2</v>
      </c>
      <c r="D77" s="23"/>
      <c r="F77" s="3">
        <v>45286</v>
      </c>
      <c r="G77" s="66"/>
      <c r="H77" s="35"/>
      <c r="I77" s="19"/>
    </row>
    <row r="78" spans="2:9" s="91" customFormat="1" x14ac:dyDescent="0.25">
      <c r="B78" s="29" t="s">
        <v>25</v>
      </c>
      <c r="C78" s="92"/>
      <c r="D78" s="23"/>
      <c r="F78" s="4">
        <v>45287</v>
      </c>
      <c r="G78" s="71">
        <v>3.3500000000000002E-2</v>
      </c>
      <c r="H78" s="71"/>
      <c r="I78" s="19"/>
    </row>
    <row r="79" spans="2:9" ht="15.75" thickBot="1" x14ac:dyDescent="0.3">
      <c r="D79" s="23"/>
      <c r="F79" s="1"/>
      <c r="G79" s="26"/>
      <c r="H79" s="24"/>
    </row>
    <row r="80" spans="2:9" x14ac:dyDescent="0.25">
      <c r="B80" s="10" t="s">
        <v>5</v>
      </c>
      <c r="C80" s="146">
        <v>43831</v>
      </c>
      <c r="D80" s="147"/>
      <c r="F80" s="10" t="s">
        <v>5</v>
      </c>
      <c r="G80" s="146">
        <v>44197</v>
      </c>
      <c r="H80" s="147"/>
    </row>
    <row r="81" spans="2:8" x14ac:dyDescent="0.25">
      <c r="B81" s="12" t="s">
        <v>6</v>
      </c>
      <c r="C81" s="148">
        <f>AVERAGE(C6:C79)</f>
        <v>0.13739000000000004</v>
      </c>
      <c r="D81" s="149"/>
      <c r="F81" s="12" t="s">
        <v>6</v>
      </c>
      <c r="G81" s="148">
        <f>AVERAGE(G6:G79)</f>
        <v>0.15844814814814806</v>
      </c>
      <c r="H81" s="149"/>
    </row>
    <row r="82" spans="2:8" x14ac:dyDescent="0.25">
      <c r="B82" s="12" t="s">
        <v>7</v>
      </c>
      <c r="C82" s="138">
        <f>MAX(C6:C79)</f>
        <v>0.53800000000000003</v>
      </c>
      <c r="D82" s="139"/>
      <c r="F82" s="12" t="s">
        <v>7</v>
      </c>
      <c r="G82" s="138">
        <f>MAX(G6:G79)</f>
        <v>0.94399999999999995</v>
      </c>
      <c r="H82" s="139"/>
    </row>
    <row r="83" spans="2:8" x14ac:dyDescent="0.25">
      <c r="B83" s="12" t="s">
        <v>8</v>
      </c>
      <c r="C83" s="138">
        <f>COUNT(C6:C79)</f>
        <v>60</v>
      </c>
      <c r="D83" s="139"/>
      <c r="F83" s="12" t="s">
        <v>8</v>
      </c>
      <c r="G83" s="138">
        <f>COUNT(G6:G79)</f>
        <v>54</v>
      </c>
      <c r="H83" s="139"/>
    </row>
    <row r="84" spans="2:8" ht="15.75" thickBot="1" x14ac:dyDescent="0.3">
      <c r="B84" s="15" t="s">
        <v>29</v>
      </c>
      <c r="C84" s="165">
        <f>COUNTIF(C6:C79, "&gt;0.0353")</f>
        <v>58</v>
      </c>
      <c r="D84" s="166"/>
      <c r="F84" s="15" t="s">
        <v>29</v>
      </c>
      <c r="G84" s="165">
        <f>COUNTIF(G6:G79, "&gt;0.0353")</f>
        <v>51</v>
      </c>
      <c r="H84" s="166"/>
    </row>
    <row r="87" spans="2:8" s="25" customFormat="1" x14ac:dyDescent="0.25">
      <c r="B87" s="2" t="s">
        <v>11</v>
      </c>
      <c r="D87" s="42"/>
      <c r="E87" s="42"/>
      <c r="F87" s="2"/>
      <c r="G87" s="2"/>
      <c r="H87" s="2"/>
    </row>
    <row r="88" spans="2:8" s="25" customFormat="1" x14ac:dyDescent="0.25">
      <c r="B88" s="1">
        <v>45291</v>
      </c>
      <c r="D88" s="42"/>
      <c r="E88" s="42"/>
      <c r="F88" s="2"/>
      <c r="G88" s="2"/>
      <c r="H88" s="2"/>
    </row>
    <row r="89" spans="2:8" s="25" customFormat="1" x14ac:dyDescent="0.25">
      <c r="B89" s="2" t="s">
        <v>20</v>
      </c>
      <c r="D89" s="42"/>
      <c r="E89" s="42"/>
      <c r="F89" s="2"/>
      <c r="G89" s="2"/>
      <c r="H89" s="2"/>
    </row>
  </sheetData>
  <mergeCells count="22">
    <mergeCell ref="C83:D83"/>
    <mergeCell ref="G83:H83"/>
    <mergeCell ref="C84:D84"/>
    <mergeCell ref="G84:H84"/>
    <mergeCell ref="C80:D80"/>
    <mergeCell ref="G80:H80"/>
    <mergeCell ref="C81:D81"/>
    <mergeCell ref="G81:H81"/>
    <mergeCell ref="C82:D82"/>
    <mergeCell ref="G82:H82"/>
    <mergeCell ref="J10:L11"/>
    <mergeCell ref="C2:D2"/>
    <mergeCell ref="G2:H2"/>
    <mergeCell ref="C3:D3"/>
    <mergeCell ref="G3:H3"/>
    <mergeCell ref="C4:D4"/>
    <mergeCell ref="G4:H4"/>
    <mergeCell ref="C5:D5"/>
    <mergeCell ref="G5:H5"/>
    <mergeCell ref="J6:L6"/>
    <mergeCell ref="J7:L7"/>
    <mergeCell ref="J8:L9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6E0D-A592-4493-96ED-E08F498A2964}">
  <sheetPr>
    <pageSetUpPr fitToPage="1"/>
  </sheetPr>
  <dimension ref="B1:H80"/>
  <sheetViews>
    <sheetView tabSelected="1" zoomScaleNormal="100" workbookViewId="0"/>
  </sheetViews>
  <sheetFormatPr defaultRowHeight="15" x14ac:dyDescent="0.25"/>
  <cols>
    <col min="1" max="1" width="1.140625" style="101" customWidth="1"/>
    <col min="2" max="2" width="27.42578125" style="2" customWidth="1"/>
    <col min="3" max="4" width="8.85546875" style="2" customWidth="1"/>
    <col min="5" max="5" width="5.5703125" style="101" customWidth="1"/>
    <col min="6" max="7" width="12.28515625" style="101" customWidth="1"/>
    <col min="8" max="8" width="15.28515625" style="101" customWidth="1"/>
    <col min="9" max="16384" width="9.140625" style="101"/>
  </cols>
  <sheetData>
    <row r="1" spans="2:8" ht="5.25" customHeight="1" thickBot="1" x14ac:dyDescent="0.3"/>
    <row r="2" spans="2:8" x14ac:dyDescent="0.25">
      <c r="B2" s="107" t="s">
        <v>16</v>
      </c>
      <c r="C2" s="156" t="s">
        <v>21</v>
      </c>
      <c r="D2" s="157"/>
      <c r="H2" s="23"/>
    </row>
    <row r="3" spans="2:8" x14ac:dyDescent="0.25">
      <c r="B3" s="108" t="s">
        <v>18</v>
      </c>
      <c r="C3" s="158" t="s">
        <v>19</v>
      </c>
      <c r="D3" s="159"/>
    </row>
    <row r="4" spans="2:8" x14ac:dyDescent="0.25">
      <c r="B4" s="108" t="s">
        <v>0</v>
      </c>
      <c r="C4" s="158" t="s">
        <v>1</v>
      </c>
      <c r="D4" s="159"/>
    </row>
    <row r="5" spans="2:8" ht="15.75" thickBot="1" x14ac:dyDescent="0.3">
      <c r="B5" s="109" t="s">
        <v>2</v>
      </c>
      <c r="C5" s="160" t="s">
        <v>3</v>
      </c>
      <c r="D5" s="161"/>
    </row>
    <row r="6" spans="2:8" x14ac:dyDescent="0.25">
      <c r="B6" s="29">
        <v>45292</v>
      </c>
      <c r="C6" s="101">
        <v>2.8299999999999999E-2</v>
      </c>
      <c r="D6" s="101"/>
      <c r="F6" s="132" t="s">
        <v>12</v>
      </c>
      <c r="G6" s="133"/>
      <c r="H6" s="134"/>
    </row>
    <row r="7" spans="2:8" x14ac:dyDescent="0.25">
      <c r="B7" s="3">
        <v>45298</v>
      </c>
      <c r="C7" s="106"/>
      <c r="D7" s="103"/>
      <c r="F7" s="135" t="s">
        <v>13</v>
      </c>
      <c r="G7" s="136"/>
      <c r="H7" s="137"/>
    </row>
    <row r="8" spans="2:8" x14ac:dyDescent="0.25">
      <c r="B8" s="4">
        <v>45301</v>
      </c>
      <c r="C8" s="71">
        <v>2.5999999999999999E-2</v>
      </c>
      <c r="D8" s="33"/>
      <c r="E8" s="19"/>
      <c r="F8" s="140" t="s">
        <v>24</v>
      </c>
      <c r="G8" s="141"/>
      <c r="H8" s="142"/>
    </row>
    <row r="9" spans="2:8" x14ac:dyDescent="0.25">
      <c r="B9" s="29">
        <v>45304</v>
      </c>
      <c r="C9" s="105" t="s">
        <v>28</v>
      </c>
      <c r="D9" s="101"/>
      <c r="E9" s="19"/>
      <c r="F9" s="143"/>
      <c r="G9" s="144"/>
      <c r="H9" s="145"/>
    </row>
    <row r="10" spans="2:8" ht="15" customHeight="1" x14ac:dyDescent="0.25">
      <c r="B10" s="29">
        <v>45310</v>
      </c>
      <c r="C10" s="105">
        <v>7.6399999999999996E-2</v>
      </c>
      <c r="D10" s="23"/>
      <c r="E10" s="19"/>
      <c r="F10" s="140" t="s">
        <v>14</v>
      </c>
      <c r="G10" s="141"/>
      <c r="H10" s="142"/>
    </row>
    <row r="11" spans="2:8" x14ac:dyDescent="0.25">
      <c r="B11" s="29">
        <v>45316</v>
      </c>
      <c r="C11" s="105">
        <v>0.126</v>
      </c>
      <c r="D11" s="23" t="s">
        <v>23</v>
      </c>
      <c r="E11" s="19"/>
      <c r="F11" s="143"/>
      <c r="G11" s="144"/>
      <c r="H11" s="145"/>
    </row>
    <row r="12" spans="2:8" x14ac:dyDescent="0.25">
      <c r="B12" s="29">
        <v>45322</v>
      </c>
      <c r="C12" s="105">
        <v>2.8000000000000001E-2</v>
      </c>
      <c r="D12" s="104"/>
      <c r="E12" s="19"/>
      <c r="F12" s="126" t="s">
        <v>31</v>
      </c>
      <c r="G12" s="127"/>
      <c r="H12" s="128"/>
    </row>
    <row r="13" spans="2:8" ht="15.75" thickBot="1" x14ac:dyDescent="0.3">
      <c r="B13" s="29">
        <v>45328</v>
      </c>
      <c r="C13" s="105">
        <v>3.5999999999999997E-2</v>
      </c>
      <c r="D13" s="104"/>
      <c r="E13" s="19"/>
      <c r="F13" s="129"/>
      <c r="G13" s="130"/>
      <c r="H13" s="131"/>
    </row>
    <row r="14" spans="2:8" x14ac:dyDescent="0.25">
      <c r="B14" s="29">
        <v>45334</v>
      </c>
      <c r="C14" s="105">
        <v>7.3800000000000004E-2</v>
      </c>
      <c r="D14" s="104"/>
      <c r="E14" s="19"/>
      <c r="F14" s="44"/>
      <c r="G14" s="44"/>
      <c r="H14" s="44"/>
    </row>
    <row r="15" spans="2:8" x14ac:dyDescent="0.25">
      <c r="B15" s="29">
        <v>45340</v>
      </c>
      <c r="C15" s="105">
        <v>2.5700000000000001E-2</v>
      </c>
      <c r="D15" s="104"/>
      <c r="E15" s="19"/>
    </row>
    <row r="16" spans="2:8" x14ac:dyDescent="0.25">
      <c r="B16" s="29">
        <v>45346</v>
      </c>
      <c r="C16" s="105">
        <v>3.2500000000000001E-2</v>
      </c>
      <c r="D16" s="104"/>
      <c r="E16" s="19"/>
    </row>
    <row r="17" spans="2:5" x14ac:dyDescent="0.25">
      <c r="B17" s="29">
        <v>45352</v>
      </c>
      <c r="C17" s="105">
        <v>2.5600000000000001E-2</v>
      </c>
      <c r="D17" s="104"/>
      <c r="E17" s="19"/>
    </row>
    <row r="18" spans="2:5" x14ac:dyDescent="0.25">
      <c r="B18" s="29">
        <v>45358</v>
      </c>
      <c r="C18" s="105" t="s">
        <v>28</v>
      </c>
      <c r="D18" s="104"/>
      <c r="E18" s="19"/>
    </row>
    <row r="19" spans="2:5" x14ac:dyDescent="0.25">
      <c r="B19" s="29">
        <v>45364</v>
      </c>
      <c r="C19" s="105">
        <v>3.5700000000000003E-2</v>
      </c>
      <c r="D19" s="104"/>
      <c r="E19" s="19"/>
    </row>
    <row r="20" spans="2:5" x14ac:dyDescent="0.25">
      <c r="B20" s="29">
        <v>45370</v>
      </c>
      <c r="C20" s="105">
        <v>4.02E-2</v>
      </c>
      <c r="D20" s="104"/>
      <c r="E20" s="19"/>
    </row>
    <row r="21" spans="2:5" x14ac:dyDescent="0.25">
      <c r="B21" s="29">
        <v>45376</v>
      </c>
      <c r="C21" s="105">
        <v>5.3499999999999999E-2</v>
      </c>
      <c r="D21" s="104"/>
      <c r="E21" s="19"/>
    </row>
    <row r="22" spans="2:5" x14ac:dyDescent="0.25">
      <c r="B22" s="29">
        <v>45382</v>
      </c>
      <c r="C22" s="105">
        <v>4.7300000000000002E-2</v>
      </c>
      <c r="D22" s="104"/>
      <c r="E22" s="19"/>
    </row>
    <row r="23" spans="2:5" x14ac:dyDescent="0.25">
      <c r="B23" s="29">
        <v>45388</v>
      </c>
      <c r="C23" s="110">
        <v>4.0500000000000001E-2</v>
      </c>
      <c r="D23" s="101"/>
      <c r="E23" s="19"/>
    </row>
    <row r="24" spans="2:5" x14ac:dyDescent="0.25">
      <c r="B24" s="29">
        <v>45394</v>
      </c>
      <c r="C24" s="110">
        <v>4.6699999999999998E-2</v>
      </c>
      <c r="D24" s="101"/>
      <c r="E24" s="19"/>
    </row>
    <row r="25" spans="2:5" x14ac:dyDescent="0.25">
      <c r="B25" s="3">
        <v>45400</v>
      </c>
      <c r="C25" s="106"/>
      <c r="D25" s="103"/>
      <c r="E25" s="19"/>
    </row>
    <row r="26" spans="2:5" s="111" customFormat="1" x14ac:dyDescent="0.25">
      <c r="B26" s="4">
        <v>45401</v>
      </c>
      <c r="C26" s="71">
        <v>2.53E-2</v>
      </c>
      <c r="D26" s="33"/>
      <c r="E26" s="19"/>
    </row>
    <row r="27" spans="2:5" x14ac:dyDescent="0.25">
      <c r="B27" s="29">
        <v>45406</v>
      </c>
      <c r="C27" s="112">
        <v>3.3599999999999998E-2</v>
      </c>
      <c r="D27" s="111"/>
      <c r="E27" s="19"/>
    </row>
    <row r="28" spans="2:5" x14ac:dyDescent="0.25">
      <c r="B28" s="29">
        <v>45412</v>
      </c>
      <c r="C28" s="112">
        <v>5.5899999999999998E-2</v>
      </c>
      <c r="D28" s="111"/>
      <c r="E28" s="19"/>
    </row>
    <row r="29" spans="2:5" x14ac:dyDescent="0.25">
      <c r="B29" s="29">
        <v>45418</v>
      </c>
      <c r="C29" s="112">
        <v>3.5299999999999998E-2</v>
      </c>
      <c r="D29" s="111"/>
      <c r="E29" s="19"/>
    </row>
    <row r="30" spans="2:5" x14ac:dyDescent="0.25">
      <c r="B30" s="29">
        <v>45424</v>
      </c>
      <c r="C30" s="112">
        <v>9.5799999999999996E-2</v>
      </c>
      <c r="D30" s="23" t="s">
        <v>23</v>
      </c>
      <c r="E30" s="19"/>
    </row>
    <row r="31" spans="2:5" x14ac:dyDescent="0.25">
      <c r="B31" s="29">
        <v>45430</v>
      </c>
      <c r="C31" s="112">
        <v>7.3899999999999993E-2</v>
      </c>
      <c r="D31" s="111"/>
      <c r="E31" s="19"/>
    </row>
    <row r="32" spans="2:5" x14ac:dyDescent="0.25">
      <c r="B32" s="29">
        <v>45436</v>
      </c>
      <c r="C32" s="114">
        <v>0.187</v>
      </c>
      <c r="D32" s="23" t="s">
        <v>23</v>
      </c>
      <c r="E32" s="19"/>
    </row>
    <row r="33" spans="2:5" x14ac:dyDescent="0.25">
      <c r="B33" s="29">
        <v>45442</v>
      </c>
      <c r="C33" s="114">
        <v>5.7700000000000001E-2</v>
      </c>
      <c r="D33" s="113"/>
      <c r="E33" s="19"/>
    </row>
    <row r="34" spans="2:5" x14ac:dyDescent="0.25">
      <c r="B34" s="29">
        <v>45448</v>
      </c>
      <c r="C34" s="114">
        <v>0.106</v>
      </c>
      <c r="D34" s="23" t="s">
        <v>23</v>
      </c>
      <c r="E34" s="19"/>
    </row>
    <row r="35" spans="2:5" x14ac:dyDescent="0.25">
      <c r="B35" s="29">
        <v>45454</v>
      </c>
      <c r="C35" s="114">
        <v>4.5699999999999998E-2</v>
      </c>
      <c r="D35" s="113"/>
      <c r="E35" s="19"/>
    </row>
    <row r="36" spans="2:5" x14ac:dyDescent="0.25">
      <c r="B36" s="29">
        <v>45460</v>
      </c>
      <c r="C36" s="114">
        <v>7.1400000000000005E-2</v>
      </c>
      <c r="D36" s="113"/>
      <c r="E36" s="19"/>
    </row>
    <row r="37" spans="2:5" x14ac:dyDescent="0.25">
      <c r="B37" s="29">
        <v>45466</v>
      </c>
      <c r="C37" s="116">
        <v>4.8399999999999999E-2</v>
      </c>
      <c r="D37" s="115"/>
      <c r="E37" s="19"/>
    </row>
    <row r="38" spans="2:5" x14ac:dyDescent="0.25">
      <c r="B38" s="29">
        <v>45472</v>
      </c>
      <c r="C38" s="116">
        <v>4.6100000000000002E-2</v>
      </c>
      <c r="D38" s="115"/>
      <c r="E38" s="19"/>
    </row>
    <row r="39" spans="2:5" x14ac:dyDescent="0.25">
      <c r="B39" s="29">
        <v>45478</v>
      </c>
      <c r="C39" s="118">
        <v>7.8799999999999995E-2</v>
      </c>
      <c r="D39" s="23" t="s">
        <v>23</v>
      </c>
      <c r="E39" s="19"/>
    </row>
    <row r="40" spans="2:5" x14ac:dyDescent="0.25">
      <c r="B40" s="29">
        <v>45484</v>
      </c>
      <c r="C40" s="118">
        <v>6.5199999999999994E-2</v>
      </c>
      <c r="D40" s="117"/>
      <c r="E40" s="19"/>
    </row>
    <row r="41" spans="2:5" x14ac:dyDescent="0.25">
      <c r="B41" s="29">
        <v>45490</v>
      </c>
      <c r="C41" s="118">
        <v>9.3100000000000002E-2</v>
      </c>
      <c r="D41" s="23" t="s">
        <v>23</v>
      </c>
      <c r="E41" s="19"/>
    </row>
    <row r="42" spans="2:5" x14ac:dyDescent="0.25">
      <c r="B42" s="29">
        <v>45496</v>
      </c>
      <c r="C42" s="118">
        <v>0.19500000000000001</v>
      </c>
      <c r="D42" s="23" t="s">
        <v>23</v>
      </c>
      <c r="E42" s="19"/>
    </row>
    <row r="43" spans="2:5" x14ac:dyDescent="0.25">
      <c r="B43" s="3">
        <v>45502</v>
      </c>
      <c r="C43" s="106"/>
      <c r="D43" s="103"/>
      <c r="E43" s="19"/>
    </row>
    <row r="44" spans="2:5" s="124" customFormat="1" x14ac:dyDescent="0.25">
      <c r="B44" s="4">
        <v>45503</v>
      </c>
      <c r="C44" s="71">
        <v>0.17599999999999999</v>
      </c>
      <c r="D44" s="33" t="s">
        <v>23</v>
      </c>
      <c r="E44" s="19"/>
    </row>
    <row r="45" spans="2:5" x14ac:dyDescent="0.25">
      <c r="B45" s="3">
        <v>45508</v>
      </c>
      <c r="C45" s="106"/>
      <c r="D45" s="103"/>
      <c r="E45" s="19"/>
    </row>
    <row r="46" spans="2:5" s="119" customFormat="1" x14ac:dyDescent="0.25">
      <c r="B46" s="4">
        <v>45511</v>
      </c>
      <c r="C46" s="71">
        <v>0.108</v>
      </c>
      <c r="D46" s="33" t="s">
        <v>23</v>
      </c>
      <c r="E46" s="19"/>
    </row>
    <row r="47" spans="2:5" x14ac:dyDescent="0.25">
      <c r="B47" s="29">
        <v>45514</v>
      </c>
      <c r="C47" s="121">
        <v>5.4800000000000001E-2</v>
      </c>
      <c r="D47" s="120"/>
      <c r="E47" s="19"/>
    </row>
    <row r="48" spans="2:5" x14ac:dyDescent="0.25">
      <c r="B48" s="29">
        <v>45520</v>
      </c>
      <c r="C48" s="121">
        <v>0.10199999999999999</v>
      </c>
      <c r="D48" s="23" t="s">
        <v>23</v>
      </c>
      <c r="E48" s="19"/>
    </row>
    <row r="49" spans="2:5" x14ac:dyDescent="0.25">
      <c r="B49" s="29">
        <v>45526</v>
      </c>
      <c r="C49" s="123">
        <v>0.16700000000000001</v>
      </c>
      <c r="D49" s="23" t="s">
        <v>23</v>
      </c>
      <c r="E49" s="19"/>
    </row>
    <row r="50" spans="2:5" x14ac:dyDescent="0.25">
      <c r="B50" s="29">
        <v>45532</v>
      </c>
      <c r="C50" s="123">
        <v>0.152</v>
      </c>
      <c r="D50" s="23" t="s">
        <v>23</v>
      </c>
      <c r="E50" s="19"/>
    </row>
    <row r="51" spans="2:5" x14ac:dyDescent="0.25">
      <c r="B51" s="29">
        <v>45538</v>
      </c>
      <c r="C51" s="123">
        <v>8.0799999999999997E-2</v>
      </c>
      <c r="D51" s="23" t="s">
        <v>23</v>
      </c>
      <c r="E51" s="19"/>
    </row>
    <row r="52" spans="2:5" x14ac:dyDescent="0.25">
      <c r="B52" s="29">
        <v>45544</v>
      </c>
      <c r="C52" s="123">
        <v>0.156</v>
      </c>
      <c r="D52" s="23" t="s">
        <v>23</v>
      </c>
      <c r="E52" s="19"/>
    </row>
    <row r="53" spans="2:5" x14ac:dyDescent="0.25">
      <c r="B53" s="29">
        <v>45550</v>
      </c>
      <c r="C53" s="123">
        <v>5.3199999999999997E-2</v>
      </c>
      <c r="D53" s="122"/>
      <c r="E53" s="19"/>
    </row>
    <row r="54" spans="2:5" x14ac:dyDescent="0.25">
      <c r="B54" s="29">
        <v>45556</v>
      </c>
      <c r="C54" s="123">
        <v>4.1300000000000003E-2</v>
      </c>
      <c r="D54" s="122"/>
      <c r="E54" s="19"/>
    </row>
    <row r="55" spans="2:5" x14ac:dyDescent="0.25">
      <c r="B55" s="29">
        <v>45562</v>
      </c>
      <c r="C55" s="125">
        <v>0.157</v>
      </c>
      <c r="D55" s="23" t="s">
        <v>23</v>
      </c>
      <c r="E55" s="19"/>
    </row>
    <row r="56" spans="2:5" x14ac:dyDescent="0.25">
      <c r="B56" s="29">
        <v>45568</v>
      </c>
      <c r="C56" s="125"/>
      <c r="D56" s="124"/>
      <c r="E56" s="19"/>
    </row>
    <row r="57" spans="2:5" x14ac:dyDescent="0.25">
      <c r="B57" s="29">
        <v>45574</v>
      </c>
      <c r="C57" s="102"/>
      <c r="D57" s="101"/>
      <c r="E57" s="19"/>
    </row>
    <row r="58" spans="2:5" x14ac:dyDescent="0.25">
      <c r="B58" s="29">
        <v>45580</v>
      </c>
      <c r="C58" s="102"/>
      <c r="D58" s="101"/>
      <c r="E58" s="19"/>
    </row>
    <row r="59" spans="2:5" x14ac:dyDescent="0.25">
      <c r="B59" s="29">
        <v>45586</v>
      </c>
      <c r="C59" s="102"/>
      <c r="D59" s="101"/>
      <c r="E59" s="19"/>
    </row>
    <row r="60" spans="2:5" x14ac:dyDescent="0.25">
      <c r="B60" s="29">
        <v>45592</v>
      </c>
      <c r="C60" s="102"/>
      <c r="D60" s="101"/>
      <c r="E60" s="19"/>
    </row>
    <row r="61" spans="2:5" x14ac:dyDescent="0.25">
      <c r="B61" s="29">
        <v>45598</v>
      </c>
      <c r="C61" s="102"/>
      <c r="D61" s="101"/>
      <c r="E61" s="19"/>
    </row>
    <row r="62" spans="2:5" x14ac:dyDescent="0.25">
      <c r="B62" s="29">
        <v>45604</v>
      </c>
      <c r="C62" s="102"/>
      <c r="D62" s="101"/>
      <c r="E62" s="19"/>
    </row>
    <row r="63" spans="2:5" x14ac:dyDescent="0.25">
      <c r="B63" s="29">
        <v>45610</v>
      </c>
      <c r="C63" s="102"/>
      <c r="D63" s="101"/>
      <c r="E63" s="19"/>
    </row>
    <row r="64" spans="2:5" x14ac:dyDescent="0.25">
      <c r="B64" s="29">
        <v>45616</v>
      </c>
      <c r="C64" s="102"/>
      <c r="D64" s="101"/>
      <c r="E64" s="19"/>
    </row>
    <row r="65" spans="2:5" x14ac:dyDescent="0.25">
      <c r="B65" s="29">
        <v>45622</v>
      </c>
      <c r="C65" s="102"/>
      <c r="D65" s="101"/>
      <c r="E65" s="19"/>
    </row>
    <row r="66" spans="2:5" x14ac:dyDescent="0.25">
      <c r="B66" s="29">
        <v>45628</v>
      </c>
      <c r="C66" s="102"/>
      <c r="D66" s="101"/>
      <c r="E66" s="19"/>
    </row>
    <row r="67" spans="2:5" x14ac:dyDescent="0.25">
      <c r="B67" s="29">
        <v>45634</v>
      </c>
      <c r="C67" s="102"/>
      <c r="D67" s="101"/>
      <c r="E67" s="19"/>
    </row>
    <row r="68" spans="2:5" x14ac:dyDescent="0.25">
      <c r="B68" s="29">
        <v>45640</v>
      </c>
      <c r="C68" s="102"/>
      <c r="D68" s="101"/>
      <c r="E68" s="19"/>
    </row>
    <row r="69" spans="2:5" x14ac:dyDescent="0.25">
      <c r="B69" s="29">
        <v>45646</v>
      </c>
      <c r="C69" s="102"/>
      <c r="D69" s="101"/>
      <c r="E69" s="19"/>
    </row>
    <row r="70" spans="2:5" x14ac:dyDescent="0.25">
      <c r="B70" s="29">
        <v>45652</v>
      </c>
      <c r="C70" s="102"/>
      <c r="D70" s="101"/>
    </row>
    <row r="71" spans="2:5" ht="15.75" thickBot="1" x14ac:dyDescent="0.3">
      <c r="B71" s="1"/>
      <c r="C71" s="26"/>
      <c r="D71" s="24"/>
    </row>
    <row r="72" spans="2:5" x14ac:dyDescent="0.25">
      <c r="B72" s="10" t="s">
        <v>5</v>
      </c>
      <c r="C72" s="146">
        <v>44197</v>
      </c>
      <c r="D72" s="147"/>
    </row>
    <row r="73" spans="2:5" x14ac:dyDescent="0.25">
      <c r="B73" s="12" t="s">
        <v>6</v>
      </c>
      <c r="C73" s="148">
        <f>AVERAGE(C6:C71)</f>
        <v>7.510227272727274E-2</v>
      </c>
      <c r="D73" s="149"/>
    </row>
    <row r="74" spans="2:5" x14ac:dyDescent="0.25">
      <c r="B74" s="12" t="s">
        <v>7</v>
      </c>
      <c r="C74" s="138">
        <f>MAX(C6:C71)</f>
        <v>0.19500000000000001</v>
      </c>
      <c r="D74" s="139"/>
    </row>
    <row r="75" spans="2:5" x14ac:dyDescent="0.25">
      <c r="B75" s="12" t="s">
        <v>8</v>
      </c>
      <c r="C75" s="138">
        <f>COUNTA(C6:C71)</f>
        <v>46</v>
      </c>
      <c r="D75" s="139"/>
    </row>
    <row r="76" spans="2:5" ht="15.75" thickBot="1" x14ac:dyDescent="0.3">
      <c r="B76" s="15" t="s">
        <v>30</v>
      </c>
      <c r="C76" s="165">
        <f>COUNTIF(C6:C71, "&gt;0.0255")</f>
        <v>43</v>
      </c>
      <c r="D76" s="166"/>
    </row>
    <row r="78" spans="2:5" s="25" customFormat="1" x14ac:dyDescent="0.25">
      <c r="B78" s="2" t="s">
        <v>32</v>
      </c>
      <c r="C78" s="2"/>
      <c r="D78" s="2"/>
    </row>
    <row r="79" spans="2:5" s="25" customFormat="1" x14ac:dyDescent="0.25">
      <c r="B79" s="1">
        <v>45473</v>
      </c>
      <c r="C79" s="2"/>
      <c r="D79" s="2"/>
    </row>
    <row r="80" spans="2:5" s="25" customFormat="1" x14ac:dyDescent="0.25">
      <c r="B80" s="2" t="s">
        <v>20</v>
      </c>
      <c r="C80" s="2"/>
      <c r="D80" s="2"/>
    </row>
  </sheetData>
  <mergeCells count="14">
    <mergeCell ref="C2:D2"/>
    <mergeCell ref="C3:D3"/>
    <mergeCell ref="C4:D4"/>
    <mergeCell ref="C5:D5"/>
    <mergeCell ref="F6:H6"/>
    <mergeCell ref="F7:H7"/>
    <mergeCell ref="F8:H9"/>
    <mergeCell ref="F10:H11"/>
    <mergeCell ref="C75:D75"/>
    <mergeCell ref="C76:D76"/>
    <mergeCell ref="F12:H13"/>
    <mergeCell ref="C72:D72"/>
    <mergeCell ref="C73:D73"/>
    <mergeCell ref="C74:D74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EtO 2020</vt:lpstr>
      <vt:lpstr>EtO 2021</vt:lpstr>
      <vt:lpstr>EtO 2022</vt:lpstr>
      <vt:lpstr>EtO 2023</vt:lpstr>
      <vt:lpstr>EtO 2024</vt:lpstr>
      <vt:lpstr>'EtO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Foy Gilmore, Pam</dc:creator>
  <cp:lastModifiedBy>Foy Gilmore, Pamela M - DNR</cp:lastModifiedBy>
  <cp:lastPrinted>2021-11-10T14:42:07Z</cp:lastPrinted>
  <dcterms:created xsi:type="dcterms:W3CDTF">2020-05-11T19:09:46Z</dcterms:created>
  <dcterms:modified xsi:type="dcterms:W3CDTF">2025-03-06T22:28:45Z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